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firstSheet="3" activeTab="9"/>
  </bookViews>
  <sheets>
    <sheet name="дев 9-10" sheetId="1" r:id="rId1"/>
    <sheet name="мальч 9-10" sheetId="2" r:id="rId2"/>
    <sheet name="дев 11-12" sheetId="3" r:id="rId3"/>
    <sheet name="мальч 11-12" sheetId="4" r:id="rId4"/>
    <sheet name="дев 13-15" sheetId="5" r:id="rId5"/>
    <sheet name="юн 13-15" sheetId="6" r:id="rId6"/>
    <sheet name="жен 16-39" sheetId="7" r:id="rId7"/>
    <sheet name="муж с 16" sheetId="8" r:id="rId8"/>
    <sheet name="жен40-59" sheetId="9" r:id="rId9"/>
    <sheet name="муж 40-59" sheetId="10" r:id="rId10"/>
    <sheet name="жен 60" sheetId="11" r:id="rId11"/>
    <sheet name="муж 60" sheetId="12" r:id="rId12"/>
  </sheets>
  <definedNames>
    <definedName name="_xlnm.Print_Area" localSheetId="2">'дев 11-12'!$B$1:$AJ$58</definedName>
    <definedName name="_xlnm.Print_Area" localSheetId="4">'дев 13-15'!$A$1:$AK$60</definedName>
    <definedName name="_xlnm.Print_Area" localSheetId="0">'дев 9-10'!$B$1:$AL$58</definedName>
    <definedName name="_xlnm.Print_Area" localSheetId="6">'жен 16-39'!$A$1:$AC$67</definedName>
    <definedName name="_xlnm.Print_Area" localSheetId="10">'жен 60'!$C$1:$AI$59</definedName>
    <definedName name="_xlnm.Print_Area" localSheetId="8">'жен40-59'!$B$1:$AH$58</definedName>
    <definedName name="_xlnm.Print_Area" localSheetId="3">'мальч 11-12'!$A$1:$AN$65</definedName>
    <definedName name="_xlnm.Print_Area" localSheetId="1">'мальч 9-10'!$B$1:$AL$58</definedName>
    <definedName name="_xlnm.Print_Area" localSheetId="9">'муж 40-59'!$A$1:$AI$60</definedName>
    <definedName name="_xlnm.Print_Area" localSheetId="11">'муж 60'!$A$1:$AK$60</definedName>
    <definedName name="_xlnm.Print_Area" localSheetId="5">'юн 13-15'!$A$1:$AL$60</definedName>
  </definedNames>
  <calcPr fullCalcOnLoad="1"/>
</workbook>
</file>

<file path=xl/sharedStrings.xml><?xml version="1.0" encoding="utf-8"?>
<sst xmlns="http://schemas.openxmlformats.org/spreadsheetml/2006/main" count="9101" uniqueCount="1458">
  <si>
    <t>Очки</t>
  </si>
  <si>
    <t>25</t>
  </si>
  <si>
    <t>–</t>
  </si>
  <si>
    <t>-</t>
  </si>
  <si>
    <t>24</t>
  </si>
  <si>
    <t>23</t>
  </si>
  <si>
    <t>22</t>
  </si>
  <si>
    <t>21</t>
  </si>
  <si>
    <t>20</t>
  </si>
  <si>
    <t>19</t>
  </si>
  <si>
    <t>18</t>
  </si>
  <si>
    <t>1.00,0</t>
  </si>
  <si>
    <t>17</t>
  </si>
  <si>
    <t>1.01,0</t>
  </si>
  <si>
    <t>1.02,0</t>
  </si>
  <si>
    <t>16</t>
  </si>
  <si>
    <t>1.03,0</t>
  </si>
  <si>
    <t>1.04,0</t>
  </si>
  <si>
    <t>15</t>
  </si>
  <si>
    <t>1.05,0</t>
  </si>
  <si>
    <t>1.06,0</t>
  </si>
  <si>
    <t>14</t>
  </si>
  <si>
    <t>1.07,0</t>
  </si>
  <si>
    <t>1.08,0</t>
  </si>
  <si>
    <t>13</t>
  </si>
  <si>
    <t>1.09,0</t>
  </si>
  <si>
    <t>1.10,0</t>
  </si>
  <si>
    <t>12</t>
  </si>
  <si>
    <t>1.12,0</t>
  </si>
  <si>
    <t>1.14,0</t>
  </si>
  <si>
    <t>11</t>
  </si>
  <si>
    <t>1.16,0</t>
  </si>
  <si>
    <t>1.18,0</t>
  </si>
  <si>
    <t>10</t>
  </si>
  <si>
    <t>1.20,0</t>
  </si>
  <si>
    <t>9</t>
  </si>
  <si>
    <t>1.26,0</t>
  </si>
  <si>
    <t>8</t>
  </si>
  <si>
    <t>7</t>
  </si>
  <si>
    <t>1.32,0</t>
  </si>
  <si>
    <t>6</t>
  </si>
  <si>
    <t>1.38,0</t>
  </si>
  <si>
    <t>30</t>
  </si>
  <si>
    <t>5</t>
  </si>
  <si>
    <t>4</t>
  </si>
  <si>
    <t>1.44,0</t>
  </si>
  <si>
    <t>3</t>
  </si>
  <si>
    <t>1.50,0</t>
  </si>
  <si>
    <t>2</t>
  </si>
  <si>
    <t>1.54,0</t>
  </si>
  <si>
    <t>1</t>
  </si>
  <si>
    <t xml:space="preserve"> - </t>
  </si>
  <si>
    <t>29</t>
  </si>
  <si>
    <t>28</t>
  </si>
  <si>
    <t>27</t>
  </si>
  <si>
    <t>26</t>
  </si>
  <si>
    <t xml:space="preserve">Подтягивание     3 мин
</t>
  </si>
  <si>
    <t xml:space="preserve">Плавание 50м
</t>
  </si>
  <si>
    <t>Длина    с    места</t>
  </si>
  <si>
    <t xml:space="preserve">|                   </t>
  </si>
  <si>
    <t>Бег</t>
  </si>
  <si>
    <t xml:space="preserve">                   </t>
  </si>
  <si>
    <t>0</t>
  </si>
  <si>
    <t>-1</t>
  </si>
  <si>
    <t>-2</t>
  </si>
  <si>
    <t>-3</t>
  </si>
  <si>
    <t>-4</t>
  </si>
  <si>
    <t>-5</t>
  </si>
  <si>
    <t xml:space="preserve"> </t>
  </si>
  <si>
    <t>Поднимание туловища из положения лёжа на спине 1 мин</t>
  </si>
  <si>
    <t xml:space="preserve">Подтя-гивание         3 мин
</t>
  </si>
  <si>
    <t>Поднимание туловища из положения лёжа 
на спине 1 мин</t>
  </si>
  <si>
    <t xml:space="preserve">60м
</t>
  </si>
  <si>
    <t>Метание мяча    150г</t>
  </si>
  <si>
    <t>Гибкость      (+/- см)</t>
  </si>
  <si>
    <t>Гибкость (+/- см))</t>
  </si>
  <si>
    <t>Плавание 
50м</t>
  </si>
  <si>
    <t>Длина 
с 
места</t>
  </si>
  <si>
    <t xml:space="preserve">                             
                    </t>
  </si>
  <si>
    <t>мальчики 11-12 лет</t>
  </si>
  <si>
    <t>Таблица 3</t>
  </si>
  <si>
    <t>Таблица 3 (продолжение)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</si>
  <si>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</si>
  <si>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</si>
  <si>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</si>
  <si>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</si>
  <si>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</si>
  <si>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</si>
  <si>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</si>
  <si>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</si>
  <si>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</si>
  <si>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</si>
  <si>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5.00</t>
  </si>
  <si>
    <t>5.02</t>
  </si>
  <si>
    <t>5.04</t>
  </si>
  <si>
    <t>5.06</t>
  </si>
  <si>
    <t>5.08</t>
  </si>
  <si>
    <t>5.10</t>
  </si>
  <si>
    <t>5.12</t>
  </si>
  <si>
    <t>5.14</t>
  </si>
  <si>
    <t>5.16</t>
  </si>
  <si>
    <t>5.18</t>
  </si>
  <si>
    <t>5.20</t>
  </si>
  <si>
    <t>5.22</t>
  </si>
  <si>
    <t>5.24</t>
  </si>
  <si>
    <t>5.26</t>
  </si>
  <si>
    <t>5.28</t>
  </si>
  <si>
    <t>5.30</t>
  </si>
  <si>
    <t>5.32</t>
  </si>
  <si>
    <t>5.34</t>
  </si>
  <si>
    <t>5.36</t>
  </si>
  <si>
    <t>5.38</t>
  </si>
  <si>
    <t>5.40</t>
  </si>
  <si>
    <t>5.42</t>
  </si>
  <si>
    <t>5.44</t>
  </si>
  <si>
    <t>5.46</t>
  </si>
  <si>
    <t>5.48</t>
  </si>
  <si>
    <t>5.50</t>
  </si>
  <si>
    <t>5.52</t>
  </si>
  <si>
    <t>5.54</t>
  </si>
  <si>
    <t>5.56</t>
  </si>
  <si>
    <t>5.58</t>
  </si>
  <si>
    <t>6.00</t>
  </si>
  <si>
    <t>6.03</t>
  </si>
  <si>
    <t>6.06</t>
  </si>
  <si>
    <t>6.09</t>
  </si>
  <si>
    <t>6.12</t>
  </si>
  <si>
    <t>6.15</t>
  </si>
  <si>
    <t>6.18</t>
  </si>
  <si>
    <t>6.21</t>
  </si>
  <si>
    <t>6.24</t>
  </si>
  <si>
    <t>6.27</t>
  </si>
  <si>
    <t>6.30</t>
  </si>
  <si>
    <t>6.33</t>
  </si>
  <si>
    <t>6.36</t>
  </si>
  <si>
    <t>6.39</t>
  </si>
  <si>
    <t>6.42</t>
  </si>
  <si>
    <t>6.45</t>
  </si>
  <si>
    <t>6.49</t>
  </si>
  <si>
    <t>6.53</t>
  </si>
  <si>
    <t>6.57</t>
  </si>
  <si>
    <t>6.61</t>
  </si>
  <si>
    <t>7.05</t>
  </si>
  <si>
    <t>7.09</t>
  </si>
  <si>
    <t>7.13</t>
  </si>
  <si>
    <t>7.17</t>
  </si>
  <si>
    <t>7.21</t>
  </si>
  <si>
    <t>7.25</t>
  </si>
  <si>
    <t>7.30</t>
  </si>
  <si>
    <t>7.35</t>
  </si>
  <si>
    <t>7.40</t>
  </si>
  <si>
    <t>7.45</t>
  </si>
  <si>
    <t>7.50</t>
  </si>
  <si>
    <t>7.55</t>
  </si>
  <si>
    <t>8.00</t>
  </si>
  <si>
    <t>8.05</t>
  </si>
  <si>
    <t>8.10</t>
  </si>
  <si>
    <t>8.15</t>
  </si>
  <si>
    <t>8.20</t>
  </si>
  <si>
    <t>8.25</t>
  </si>
  <si>
    <t>8.30</t>
  </si>
  <si>
    <t>8.35</t>
  </si>
  <si>
    <t>8.40</t>
  </si>
  <si>
    <t>8.46</t>
  </si>
  <si>
    <t>8.52</t>
  </si>
  <si>
    <t>8.58</t>
  </si>
  <si>
    <t>9.04</t>
  </si>
  <si>
    <t>9.10</t>
  </si>
  <si>
    <t>9.16</t>
  </si>
  <si>
    <t>9.22</t>
  </si>
  <si>
    <t>9.28</t>
  </si>
  <si>
    <t>9.34</t>
  </si>
  <si>
    <t>9.40</t>
  </si>
  <si>
    <t>9.47</t>
  </si>
  <si>
    <t>9.54</t>
  </si>
  <si>
    <t>10.02</t>
  </si>
  <si>
    <t>10.10</t>
  </si>
  <si>
    <t>10.20</t>
  </si>
  <si>
    <t>10.35</t>
  </si>
  <si>
    <t>10.50</t>
  </si>
  <si>
    <t>11.10</t>
  </si>
  <si>
    <t>11.30</t>
  </si>
  <si>
    <t>1.29,0</t>
  </si>
  <si>
    <t>1.35,0</t>
  </si>
  <si>
    <t>1.41,0</t>
  </si>
  <si>
    <t>1.47,0</t>
  </si>
  <si>
    <t>1.58,0</t>
  </si>
  <si>
    <t>2.02,0</t>
  </si>
  <si>
    <t>2.06,0</t>
  </si>
  <si>
    <t>2.10,0</t>
  </si>
  <si>
    <t>2.14,0</t>
  </si>
  <si>
    <t>2.18,0</t>
  </si>
  <si>
    <t>2.23,0</t>
  </si>
  <si>
    <t>2.30,0</t>
  </si>
  <si>
    <t>сгиб- разгиб рук лежа 3 мин</t>
  </si>
  <si>
    <t>Таблица оценки результатов в видах испытаний ВФСК ГТО</t>
  </si>
  <si>
    <t>3.00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</si>
  <si>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</si>
  <si>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</si>
  <si>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</si>
  <si>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</si>
  <si>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</si>
  <si>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</si>
  <si>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</si>
  <si>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</si>
  <si>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</si>
  <si>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</si>
  <si>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</si>
  <si>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</si>
  <si>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</si>
  <si>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</si>
  <si>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</si>
  <si>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</si>
  <si>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</si>
  <si>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</si>
  <si>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</si>
  <si>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</si>
  <si>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</si>
  <si>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</si>
  <si>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</si>
  <si>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</si>
  <si>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</si>
  <si>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</si>
  <si>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</si>
  <si>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</si>
  <si>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</si>
  <si>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</si>
  <si>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</si>
  <si>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</si>
  <si>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</si>
  <si>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</si>
  <si>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</si>
  <si>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</si>
  <si>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</si>
  <si>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</si>
  <si>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</si>
  <si>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</si>
  <si>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3.42</t>
  </si>
  <si>
    <t>3.44</t>
  </si>
  <si>
    <t>3.46</t>
  </si>
  <si>
    <t>3.48</t>
  </si>
  <si>
    <t>3.50</t>
  </si>
  <si>
    <t>3.52</t>
  </si>
  <si>
    <t>3.54</t>
  </si>
  <si>
    <t>3.56</t>
  </si>
  <si>
    <t>3.58</t>
  </si>
  <si>
    <t>4.00</t>
  </si>
  <si>
    <t>4.02</t>
  </si>
  <si>
    <t>4.04</t>
  </si>
  <si>
    <t>4.06</t>
  </si>
  <si>
    <t>4.08</t>
  </si>
  <si>
    <t>4.10</t>
  </si>
  <si>
    <t>4.12</t>
  </si>
  <si>
    <t>4.14</t>
  </si>
  <si>
    <t>4.16</t>
  </si>
  <si>
    <t>4.18</t>
  </si>
  <si>
    <t>4.20</t>
  </si>
  <si>
    <t>4.23</t>
  </si>
  <si>
    <t>4.26</t>
  </si>
  <si>
    <t>4.29</t>
  </si>
  <si>
    <t>4.32</t>
  </si>
  <si>
    <t>4.35</t>
  </si>
  <si>
    <t>4.38</t>
  </si>
  <si>
    <t>4.41</t>
  </si>
  <si>
    <t>4.44</t>
  </si>
  <si>
    <t>4.47</t>
  </si>
  <si>
    <t>5.05</t>
  </si>
  <si>
    <t>5.11</t>
  </si>
  <si>
    <t>5.17</t>
  </si>
  <si>
    <t>6.05</t>
  </si>
  <si>
    <t>6.10</t>
  </si>
  <si>
    <t>6.20</t>
  </si>
  <si>
    <t>6.25</t>
  </si>
  <si>
    <t>6.40</t>
  </si>
  <si>
    <t>6.50</t>
  </si>
  <si>
    <t>7.00</t>
  </si>
  <si>
    <t xml:space="preserve">
1км</t>
  </si>
  <si>
    <t>Стрельба</t>
  </si>
  <si>
    <t>10м</t>
  </si>
  <si>
    <t>5 в</t>
  </si>
  <si>
    <t>10 в</t>
  </si>
  <si>
    <t>2 км</t>
  </si>
  <si>
    <t>Лыжные гонки</t>
  </si>
  <si>
    <t>3 км</t>
  </si>
  <si>
    <t xml:space="preserve">Метание мяча
150г
</t>
  </si>
  <si>
    <t xml:space="preserve">1,5км
</t>
  </si>
  <si>
    <r>
      <t>1,5км</t>
    </r>
    <r>
      <rPr>
        <sz val="6"/>
        <rFont val="Arial Cyr"/>
        <family val="2"/>
      </rPr>
      <t xml:space="preserve">
</t>
    </r>
  </si>
  <si>
    <t xml:space="preserve"> ВП</t>
  </si>
  <si>
    <t>1.11,0</t>
  </si>
  <si>
    <t>1.13,0</t>
  </si>
  <si>
    <t>1.15,0</t>
  </si>
  <si>
    <t>1.17,0</t>
  </si>
  <si>
    <t>1.22,0</t>
  </si>
  <si>
    <t>1.24,0</t>
  </si>
  <si>
    <t>Результат, превышающий максимальный в таблице, дополнительными очками не оценивается</t>
  </si>
  <si>
    <t>61</t>
  </si>
  <si>
    <t>62</t>
  </si>
  <si>
    <t>31</t>
  </si>
  <si>
    <t>63</t>
  </si>
  <si>
    <t>64</t>
  </si>
  <si>
    <t>32</t>
  </si>
  <si>
    <t>65</t>
  </si>
  <si>
    <t>7.20</t>
  </si>
  <si>
    <t>66</t>
  </si>
  <si>
    <t>33</t>
  </si>
  <si>
    <t>7.10</t>
  </si>
  <si>
    <t>67</t>
  </si>
  <si>
    <t>68</t>
  </si>
  <si>
    <t>34</t>
  </si>
  <si>
    <t>6,50</t>
  </si>
  <si>
    <t>69</t>
  </si>
  <si>
    <t>70</t>
  </si>
  <si>
    <t>35</t>
  </si>
  <si>
    <t>6.32</t>
  </si>
  <si>
    <t>71</t>
  </si>
  <si>
    <t>72</t>
  </si>
  <si>
    <t>36</t>
  </si>
  <si>
    <t>73</t>
  </si>
  <si>
    <t>74</t>
  </si>
  <si>
    <t>37</t>
  </si>
  <si>
    <t>75</t>
  </si>
  <si>
    <t>76</t>
  </si>
  <si>
    <t>38</t>
  </si>
  <si>
    <t>1.49,0</t>
  </si>
  <si>
    <t>5.55</t>
  </si>
  <si>
    <t>77</t>
  </si>
  <si>
    <t>1.46,0</t>
  </si>
  <si>
    <t>78</t>
  </si>
  <si>
    <t>39</t>
  </si>
  <si>
    <t>1.43,0</t>
  </si>
  <si>
    <t>5.45</t>
  </si>
  <si>
    <t>79</t>
  </si>
  <si>
    <t>1.40,0</t>
  </si>
  <si>
    <t>80</t>
  </si>
  <si>
    <t>40</t>
  </si>
  <si>
    <t>81</t>
  </si>
  <si>
    <t>1.36,0</t>
  </si>
  <si>
    <t>82</t>
  </si>
  <si>
    <t>1.34,0</t>
  </si>
  <si>
    <t>83</t>
  </si>
  <si>
    <t>41</t>
  </si>
  <si>
    <t>84</t>
  </si>
  <si>
    <t>1.30,0</t>
  </si>
  <si>
    <t>85</t>
  </si>
  <si>
    <t>1.28,0</t>
  </si>
  <si>
    <t>86</t>
  </si>
  <si>
    <t>42</t>
  </si>
  <si>
    <t>87</t>
  </si>
  <si>
    <t>43</t>
  </si>
  <si>
    <t>88</t>
  </si>
  <si>
    <t>89</t>
  </si>
  <si>
    <t>44</t>
  </si>
  <si>
    <t>90</t>
  </si>
  <si>
    <t>45</t>
  </si>
  <si>
    <t>46</t>
  </si>
  <si>
    <t>91</t>
  </si>
  <si>
    <t>47</t>
  </si>
  <si>
    <t>48</t>
  </si>
  <si>
    <t xml:space="preserve"> -</t>
  </si>
  <si>
    <t>92</t>
  </si>
  <si>
    <t>49</t>
  </si>
  <si>
    <t>50</t>
  </si>
  <si>
    <t>93</t>
  </si>
  <si>
    <t>51</t>
  </si>
  <si>
    <t>4.28</t>
  </si>
  <si>
    <t>52</t>
  </si>
  <si>
    <t>94</t>
  </si>
  <si>
    <t>53</t>
  </si>
  <si>
    <t>4.24</t>
  </si>
  <si>
    <t>54</t>
  </si>
  <si>
    <t>4.22</t>
  </si>
  <si>
    <t>95</t>
  </si>
  <si>
    <t>55</t>
  </si>
  <si>
    <t>56</t>
  </si>
  <si>
    <t>96</t>
  </si>
  <si>
    <t>57</t>
  </si>
  <si>
    <t>58</t>
  </si>
  <si>
    <t>97</t>
  </si>
  <si>
    <t>59</t>
  </si>
  <si>
    <t>60</t>
  </si>
  <si>
    <t>98</t>
  </si>
  <si>
    <t xml:space="preserve">метание мяча
150г
</t>
  </si>
  <si>
    <r>
      <t>2км</t>
    </r>
    <r>
      <rPr>
        <sz val="5"/>
        <rFont val="Arial Cyr"/>
        <family val="2"/>
      </rPr>
      <t xml:space="preserve">
</t>
    </r>
  </si>
  <si>
    <t xml:space="preserve">1км
</t>
  </si>
  <si>
    <t>Длина  с      места</t>
  </si>
  <si>
    <r>
      <t>60м</t>
    </r>
    <r>
      <rPr>
        <sz val="5"/>
        <rFont val="Arial Cyr"/>
        <family val="2"/>
      </rPr>
      <t xml:space="preserve">
</t>
    </r>
  </si>
  <si>
    <t>сгибание-разгиб рук       3 мин</t>
  </si>
  <si>
    <t>Поднимание туловища из положения    лежа на спине 1 мин</t>
  </si>
  <si>
    <t>Гибкость (+/-см)</t>
  </si>
  <si>
    <t xml:space="preserve">Стр ВП
10в
</t>
  </si>
  <si>
    <t xml:space="preserve">Стр ВП
5в
</t>
  </si>
  <si>
    <t>сгибание-разгиб рук   3 мин</t>
  </si>
  <si>
    <t xml:space="preserve">                    </t>
  </si>
  <si>
    <t>Таблица 6 (продолжение)</t>
  </si>
  <si>
    <t>Таблица 6</t>
  </si>
  <si>
    <r>
      <t xml:space="preserve">Таблица оценки результатов в видах испытаний  ВФСК  ГТО         
</t>
    </r>
    <r>
      <rPr>
        <b/>
        <sz val="14"/>
        <rFont val="Arial Cyr"/>
        <family val="2"/>
      </rPr>
      <t>девушки  13-15 лет</t>
    </r>
  </si>
  <si>
    <t>Результат, превышающий максимальный в таблице, дополнительно оценивается 
числом очков, кратным верхнему "шагу" шкалы вида</t>
  </si>
  <si>
    <t>1.45,0</t>
  </si>
  <si>
    <t>1.15,5</t>
  </si>
  <si>
    <t>1.15.0</t>
  </si>
  <si>
    <t>2.55</t>
  </si>
  <si>
    <t>1.14,5</t>
  </si>
  <si>
    <t>2.51</t>
  </si>
  <si>
    <t>2.48</t>
  </si>
  <si>
    <t>1.13,5</t>
  </si>
  <si>
    <t>2.45</t>
  </si>
  <si>
    <t>2.42</t>
  </si>
  <si>
    <t>2.39</t>
  </si>
  <si>
    <t>2.36</t>
  </si>
  <si>
    <t>2.33</t>
  </si>
  <si>
    <t>2.30</t>
  </si>
  <si>
    <t>2.28</t>
  </si>
  <si>
    <t>2.26</t>
  </si>
  <si>
    <t>2.24</t>
  </si>
  <si>
    <t>2.22</t>
  </si>
  <si>
    <t>2.20</t>
  </si>
  <si>
    <t>2.18</t>
  </si>
  <si>
    <t>59,0</t>
  </si>
  <si>
    <t>2.16</t>
  </si>
  <si>
    <t>58,0</t>
  </si>
  <si>
    <t>2.14</t>
  </si>
  <si>
    <t>57,0</t>
  </si>
  <si>
    <t>2.12</t>
  </si>
  <si>
    <t>56,0</t>
  </si>
  <si>
    <t>2.10</t>
  </si>
  <si>
    <t>55,0</t>
  </si>
  <si>
    <t>2.08</t>
  </si>
  <si>
    <t>54,0</t>
  </si>
  <si>
    <t>312</t>
  </si>
  <si>
    <t>2.06</t>
  </si>
  <si>
    <t>53,0</t>
  </si>
  <si>
    <t>314</t>
  </si>
  <si>
    <t>2.04</t>
  </si>
  <si>
    <t>52,0</t>
  </si>
  <si>
    <t>316</t>
  </si>
  <si>
    <t>2.02</t>
  </si>
  <si>
    <t>51,0</t>
  </si>
  <si>
    <t>318</t>
  </si>
  <si>
    <t>2.00</t>
  </si>
  <si>
    <t>50,0</t>
  </si>
  <si>
    <t>320</t>
  </si>
  <si>
    <t>1.58</t>
  </si>
  <si>
    <t>49,0</t>
  </si>
  <si>
    <t>1.56</t>
  </si>
  <si>
    <t>48,0</t>
  </si>
  <si>
    <t>1.54</t>
  </si>
  <si>
    <t>1.52</t>
  </si>
  <si>
    <t>1.50</t>
  </si>
  <si>
    <t>1.48</t>
  </si>
  <si>
    <t>1.46</t>
  </si>
  <si>
    <t xml:space="preserve">59,5 </t>
  </si>
  <si>
    <t>1.44</t>
  </si>
  <si>
    <t xml:space="preserve">59,0 </t>
  </si>
  <si>
    <t>1.42</t>
  </si>
  <si>
    <t xml:space="preserve">58,5 </t>
  </si>
  <si>
    <t>1.40</t>
  </si>
  <si>
    <t xml:space="preserve">58,0 </t>
  </si>
  <si>
    <t>1.38</t>
  </si>
  <si>
    <t>331</t>
  </si>
  <si>
    <t xml:space="preserve">57,5 </t>
  </si>
  <si>
    <t>1.36</t>
  </si>
  <si>
    <t>332</t>
  </si>
  <si>
    <t xml:space="preserve">57,0 </t>
  </si>
  <si>
    <t>1.34</t>
  </si>
  <si>
    <t>333</t>
  </si>
  <si>
    <t xml:space="preserve">56,5 </t>
  </si>
  <si>
    <t>1.32</t>
  </si>
  <si>
    <t>334</t>
  </si>
  <si>
    <t xml:space="preserve">56,0 </t>
  </si>
  <si>
    <t>1.30</t>
  </si>
  <si>
    <t>335</t>
  </si>
  <si>
    <t xml:space="preserve">55,5 </t>
  </si>
  <si>
    <t>1.28</t>
  </si>
  <si>
    <t>336</t>
  </si>
  <si>
    <t xml:space="preserve">55,0 </t>
  </si>
  <si>
    <t>1.26</t>
  </si>
  <si>
    <t>337</t>
  </si>
  <si>
    <t xml:space="preserve">54,5 </t>
  </si>
  <si>
    <t>1.24</t>
  </si>
  <si>
    <t>338</t>
  </si>
  <si>
    <t xml:space="preserve">54,0 </t>
  </si>
  <si>
    <t>1.22</t>
  </si>
  <si>
    <t>339</t>
  </si>
  <si>
    <t xml:space="preserve">53,5 </t>
  </si>
  <si>
    <t>1.20</t>
  </si>
  <si>
    <t>340</t>
  </si>
  <si>
    <t xml:space="preserve">53,0 </t>
  </si>
  <si>
    <t>4 мин</t>
  </si>
  <si>
    <t>3 мин</t>
  </si>
  <si>
    <t>100 м</t>
  </si>
  <si>
    <t>50 м</t>
  </si>
  <si>
    <t>25 м</t>
  </si>
  <si>
    <t>1 мин</t>
  </si>
  <si>
    <t>150г</t>
  </si>
  <si>
    <t>700г</t>
  </si>
  <si>
    <t>1 км</t>
  </si>
  <si>
    <t>60 м</t>
  </si>
  <si>
    <t>100м</t>
  </si>
  <si>
    <t>60м</t>
  </si>
  <si>
    <t>мяча</t>
  </si>
  <si>
    <t>гранаты</t>
  </si>
  <si>
    <t>Подтягивание</t>
  </si>
  <si>
    <t>Плавание</t>
  </si>
  <si>
    <t xml:space="preserve"> ВП/ПП</t>
  </si>
  <si>
    <t>Длина с места</t>
  </si>
  <si>
    <t>подним.
туло-вища</t>
  </si>
  <si>
    <t>гиб
кость
 +/-</t>
  </si>
  <si>
    <t xml:space="preserve">  Метание</t>
  </si>
  <si>
    <t>Таблица  7 (продолжение)</t>
  </si>
  <si>
    <t>Таблица 7</t>
  </si>
  <si>
    <t>Дополнения утверждены Конференцией ВФП 16.05.2011г.</t>
  </si>
  <si>
    <t xml:space="preserve">Таблица оценки результатов взрослых в летних многоборьях ВФСК ГТО                             мужчины (юноши)  16-39 лет                </t>
  </si>
  <si>
    <t>-7</t>
  </si>
  <si>
    <t>27,7</t>
  </si>
  <si>
    <t>7,20</t>
  </si>
  <si>
    <t>27,4</t>
  </si>
  <si>
    <t>7,10</t>
  </si>
  <si>
    <t>27,1</t>
  </si>
  <si>
    <t>7,05</t>
  </si>
  <si>
    <t>26,8</t>
  </si>
  <si>
    <t>-6</t>
  </si>
  <si>
    <t>7,00</t>
  </si>
  <si>
    <t>26,5</t>
  </si>
  <si>
    <t>6.56</t>
  </si>
  <si>
    <t>14,2</t>
  </si>
  <si>
    <t>26,2</t>
  </si>
  <si>
    <t>6.52</t>
  </si>
  <si>
    <t>14,0</t>
  </si>
  <si>
    <t>25,9</t>
  </si>
  <si>
    <t>6.48</t>
  </si>
  <si>
    <t>25,6</t>
  </si>
  <si>
    <t>6.44</t>
  </si>
  <si>
    <t>25,3</t>
  </si>
  <si>
    <t>6,40</t>
  </si>
  <si>
    <t>25,0</t>
  </si>
  <si>
    <t>6,37</t>
  </si>
  <si>
    <t>24,7</t>
  </si>
  <si>
    <t>6,34</t>
  </si>
  <si>
    <t>24,4</t>
  </si>
  <si>
    <t>6,31</t>
  </si>
  <si>
    <t>24,1</t>
  </si>
  <si>
    <t>6,28</t>
  </si>
  <si>
    <t>23,8</t>
  </si>
  <si>
    <t>6,25</t>
  </si>
  <si>
    <t>23,5</t>
  </si>
  <si>
    <t>47,0</t>
  </si>
  <si>
    <t>6,22</t>
  </si>
  <si>
    <t>23,2</t>
  </si>
  <si>
    <t>46,0</t>
  </si>
  <si>
    <t>6,19</t>
  </si>
  <si>
    <t>22,9</t>
  </si>
  <si>
    <t>45,0</t>
  </si>
  <si>
    <t>6,16</t>
  </si>
  <si>
    <t>22,6</t>
  </si>
  <si>
    <t>44,2</t>
  </si>
  <si>
    <t>6,13</t>
  </si>
  <si>
    <t>22,3</t>
  </si>
  <si>
    <t>43,4</t>
  </si>
  <si>
    <t>6,10</t>
  </si>
  <si>
    <t>22,0</t>
  </si>
  <si>
    <t>42,6</t>
  </si>
  <si>
    <t>6,07</t>
  </si>
  <si>
    <t>21,7</t>
  </si>
  <si>
    <t>41,8</t>
  </si>
  <si>
    <t>6,04</t>
  </si>
  <si>
    <t>21,4</t>
  </si>
  <si>
    <t>41,0</t>
  </si>
  <si>
    <t>6,01</t>
  </si>
  <si>
    <t>21,1</t>
  </si>
  <si>
    <t>40,4</t>
  </si>
  <si>
    <t>5,58</t>
  </si>
  <si>
    <t>20,8</t>
  </si>
  <si>
    <t>39,8</t>
  </si>
  <si>
    <t>5,55</t>
  </si>
  <si>
    <t>20,5</t>
  </si>
  <si>
    <t>39,2</t>
  </si>
  <si>
    <t>5,52</t>
  </si>
  <si>
    <t>20,2</t>
  </si>
  <si>
    <t>38,6</t>
  </si>
  <si>
    <t>5,49</t>
  </si>
  <si>
    <t>19,9</t>
  </si>
  <si>
    <t>38,0</t>
  </si>
  <si>
    <t>5,46</t>
  </si>
  <si>
    <t>19,6</t>
  </si>
  <si>
    <t>37,5</t>
  </si>
  <si>
    <t>5,43</t>
  </si>
  <si>
    <t>19,3</t>
  </si>
  <si>
    <t>37,0</t>
  </si>
  <si>
    <t>5,40</t>
  </si>
  <si>
    <t>19,0</t>
  </si>
  <si>
    <t>36,5</t>
  </si>
  <si>
    <t>5,37</t>
  </si>
  <si>
    <t>18,8</t>
  </si>
  <si>
    <t>36,0</t>
  </si>
  <si>
    <t>5,34</t>
  </si>
  <si>
    <t>18,6</t>
  </si>
  <si>
    <t>35,5</t>
  </si>
  <si>
    <t>5,31</t>
  </si>
  <si>
    <t>18,4</t>
  </si>
  <si>
    <t>35,0</t>
  </si>
  <si>
    <t>5,28</t>
  </si>
  <si>
    <t>18,2</t>
  </si>
  <si>
    <t>34,5</t>
  </si>
  <si>
    <t>5,25</t>
  </si>
  <si>
    <t>18,0</t>
  </si>
  <si>
    <t>34,0</t>
  </si>
  <si>
    <t>5,22</t>
  </si>
  <si>
    <t>17,8</t>
  </si>
  <si>
    <t>33,5</t>
  </si>
  <si>
    <t>5,19</t>
  </si>
  <si>
    <t>17,6</t>
  </si>
  <si>
    <t>33,0</t>
  </si>
  <si>
    <t>5,16</t>
  </si>
  <si>
    <t>17,4</t>
  </si>
  <si>
    <t>32,5</t>
  </si>
  <si>
    <t>5,13</t>
  </si>
  <si>
    <t>17,2</t>
  </si>
  <si>
    <t>32,0</t>
  </si>
  <si>
    <t>5,10</t>
  </si>
  <si>
    <t>17,0</t>
  </si>
  <si>
    <t>31,6</t>
  </si>
  <si>
    <t>5,08</t>
  </si>
  <si>
    <t>16,8</t>
  </si>
  <si>
    <t>31,2</t>
  </si>
  <si>
    <t>5,06</t>
  </si>
  <si>
    <t>16,6</t>
  </si>
  <si>
    <t>30,8</t>
  </si>
  <si>
    <t>5,04</t>
  </si>
  <si>
    <t>16,4</t>
  </si>
  <si>
    <t>30,4</t>
  </si>
  <si>
    <t>16,2</t>
  </si>
  <si>
    <t>8, 6</t>
  </si>
  <si>
    <t>30,0</t>
  </si>
  <si>
    <t>16,0</t>
  </si>
  <si>
    <t>29,6</t>
  </si>
  <si>
    <t>15,8</t>
  </si>
  <si>
    <t>29,2</t>
  </si>
  <si>
    <t>28,8</t>
  </si>
  <si>
    <t>15,4</t>
  </si>
  <si>
    <t>28,4</t>
  </si>
  <si>
    <t>15,2</t>
  </si>
  <si>
    <t>28,0</t>
  </si>
  <si>
    <t>30 с</t>
  </si>
  <si>
    <t xml:space="preserve">ВП
5в
</t>
  </si>
  <si>
    <t>1км</t>
  </si>
  <si>
    <t>30м</t>
  </si>
  <si>
    <t>подтя-гивание      3 мин</t>
  </si>
  <si>
    <t>Поднимание туловища из положения лежа на спине</t>
  </si>
  <si>
    <t>Плавание 25м</t>
  </si>
  <si>
    <t>сгибание
разгиб
рук</t>
  </si>
  <si>
    <t xml:space="preserve">Стрель ба </t>
  </si>
  <si>
    <t>метание мяча
150г</t>
  </si>
  <si>
    <t>подтяги-вание 
3 мин</t>
  </si>
  <si>
    <t xml:space="preserve">Стрельба </t>
  </si>
  <si>
    <t>Таблица 1 (продолжение)</t>
  </si>
  <si>
    <t>Таблица 1</t>
  </si>
  <si>
    <t>Приложение № 2</t>
  </si>
  <si>
    <r>
      <rPr>
        <sz val="12"/>
        <rFont val="Times New Roman"/>
        <family val="1"/>
      </rPr>
      <t xml:space="preserve">Таблица оценки результатов в видах испытаний (тестов) ВФСК ГТО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</t>
    </r>
    <r>
      <rPr>
        <b/>
        <sz val="12"/>
        <rFont val="Times New Roman"/>
        <family val="1"/>
      </rPr>
      <t>мальчики 9-10 лет</t>
    </r>
  </si>
  <si>
    <t xml:space="preserve">                           </t>
  </si>
  <si>
    <t>"</t>
  </si>
  <si>
    <t>8,00</t>
  </si>
  <si>
    <t>17.0</t>
  </si>
  <si>
    <t>7,40</t>
  </si>
  <si>
    <t>7,30</t>
  </si>
  <si>
    <t>7,25</t>
  </si>
  <si>
    <t>1 поп</t>
  </si>
  <si>
    <t>7,16</t>
  </si>
  <si>
    <t>7,12</t>
  </si>
  <si>
    <t>7,08</t>
  </si>
  <si>
    <t>7,04</t>
  </si>
  <si>
    <t>6,57</t>
  </si>
  <si>
    <t>6,54</t>
  </si>
  <si>
    <t>6,51</t>
  </si>
  <si>
    <t>2 поп</t>
  </si>
  <si>
    <t>6,48</t>
  </si>
  <si>
    <t>6,45</t>
  </si>
  <si>
    <t>6,42</t>
  </si>
  <si>
    <t>6,39</t>
  </si>
  <si>
    <t>6,36</t>
  </si>
  <si>
    <t>6,33</t>
  </si>
  <si>
    <t>6,30</t>
  </si>
  <si>
    <t>6,27</t>
  </si>
  <si>
    <t>6,24</t>
  </si>
  <si>
    <t>6,21</t>
  </si>
  <si>
    <t>6,18</t>
  </si>
  <si>
    <t>6,15</t>
  </si>
  <si>
    <t>3 поп</t>
  </si>
  <si>
    <t>6,12</t>
  </si>
  <si>
    <t>6,09</t>
  </si>
  <si>
    <t>6,06</t>
  </si>
  <si>
    <t>6,03</t>
  </si>
  <si>
    <t>6,00</t>
  </si>
  <si>
    <t>5,57</t>
  </si>
  <si>
    <t>5,54</t>
  </si>
  <si>
    <t>5,51</t>
  </si>
  <si>
    <t>5,48</t>
  </si>
  <si>
    <t>5,45</t>
  </si>
  <si>
    <t>5,42</t>
  </si>
  <si>
    <t>5,39</t>
  </si>
  <si>
    <t>4 поп</t>
  </si>
  <si>
    <t>5,36</t>
  </si>
  <si>
    <t>5,33</t>
  </si>
  <si>
    <t>5,30</t>
  </si>
  <si>
    <t>3.49</t>
  </si>
  <si>
    <t>5,26</t>
  </si>
  <si>
    <t>5,24</t>
  </si>
  <si>
    <t>3.47</t>
  </si>
  <si>
    <t>5,20</t>
  </si>
  <si>
    <t>3.45</t>
  </si>
  <si>
    <t>5,18</t>
  </si>
  <si>
    <t>3.43</t>
  </si>
  <si>
    <t>5,14</t>
  </si>
  <si>
    <t>5,12</t>
  </si>
  <si>
    <t>3.41</t>
  </si>
  <si>
    <t>5 поп</t>
  </si>
  <si>
    <t xml:space="preserve">5в кол-во попад.
</t>
  </si>
  <si>
    <t xml:space="preserve">
5в
</t>
  </si>
  <si>
    <t xml:space="preserve">5в         кол-во попад.
</t>
  </si>
  <si>
    <t>Стрельба ВП</t>
  </si>
  <si>
    <t>сгибание-разгиб рук  3 мин</t>
  </si>
  <si>
    <t>Таблица 2 (продолжение)</t>
  </si>
  <si>
    <t>Таблица 2</t>
  </si>
  <si>
    <r>
      <t xml:space="preserve">Таблица оценки результатов в видах испытаний  ВФСК  ГТО         
</t>
    </r>
    <r>
      <rPr>
        <b/>
        <sz val="14"/>
        <rFont val="Arial Cyr"/>
        <family val="2"/>
      </rPr>
      <t>девочки  9-10 лет</t>
    </r>
  </si>
  <si>
    <t>Результат, превышающий максимальный в таблице, дополнительными очками НЕ ОЦЕНИВАЕТСЯ</t>
  </si>
  <si>
    <t xml:space="preserve">Результат, превышающий максимальный в таблице,  дополнительными очками не оценивается
</t>
  </si>
  <si>
    <t>2.50,0</t>
  </si>
  <si>
    <t>1,0</t>
  </si>
  <si>
    <t>13.00</t>
  </si>
  <si>
    <t>29,5</t>
  </si>
  <si>
    <t>6.47</t>
  </si>
  <si>
    <t>2.46,0</t>
  </si>
  <si>
    <t>2,0</t>
  </si>
  <si>
    <t>12.40</t>
  </si>
  <si>
    <t>7.52</t>
  </si>
  <si>
    <t>15,5</t>
  </si>
  <si>
    <t>9,8</t>
  </si>
  <si>
    <t>2.42,0</t>
  </si>
  <si>
    <t>3,0</t>
  </si>
  <si>
    <t>12.20</t>
  </si>
  <si>
    <t>7.46</t>
  </si>
  <si>
    <t>15,0</t>
  </si>
  <si>
    <t>30,5</t>
  </si>
  <si>
    <t>6.41</t>
  </si>
  <si>
    <t>2.38,0</t>
  </si>
  <si>
    <t>4,0</t>
  </si>
  <si>
    <t>12.00</t>
  </si>
  <si>
    <t>14,4</t>
  </si>
  <si>
    <t>31,0</t>
  </si>
  <si>
    <t>6.38</t>
  </si>
  <si>
    <t>2.35,0</t>
  </si>
  <si>
    <t>5,0</t>
  </si>
  <si>
    <t>11.45</t>
  </si>
  <si>
    <t>7.34</t>
  </si>
  <si>
    <t>14,1</t>
  </si>
  <si>
    <t>50,2</t>
  </si>
  <si>
    <t>31,5</t>
  </si>
  <si>
    <t>6.35</t>
  </si>
  <si>
    <t>9,7</t>
  </si>
  <si>
    <t>2.32,0</t>
  </si>
  <si>
    <t>6,0</t>
  </si>
  <si>
    <t>7.28</t>
  </si>
  <si>
    <t>13,8</t>
  </si>
  <si>
    <t>49,4</t>
  </si>
  <si>
    <t>2.29,0</t>
  </si>
  <si>
    <t>6,8</t>
  </si>
  <si>
    <t>11.20</t>
  </si>
  <si>
    <t>7.22</t>
  </si>
  <si>
    <t>13,6</t>
  </si>
  <si>
    <t>48,6</t>
  </si>
  <si>
    <t>6.29</t>
  </si>
  <si>
    <t>2.26,0</t>
  </si>
  <si>
    <t>7,6</t>
  </si>
  <si>
    <t>7.16</t>
  </si>
  <si>
    <t>13,4</t>
  </si>
  <si>
    <t>47,8</t>
  </si>
  <si>
    <t>6.26</t>
  </si>
  <si>
    <t>9,6</t>
  </si>
  <si>
    <t>8,3</t>
  </si>
  <si>
    <t>11.00</t>
  </si>
  <si>
    <t>13,2</t>
  </si>
  <si>
    <t>6.23</t>
  </si>
  <si>
    <t>2.20,0</t>
  </si>
  <si>
    <t>9,0</t>
  </si>
  <si>
    <t>7.04</t>
  </si>
  <si>
    <t>13,0</t>
  </si>
  <si>
    <t>46,4</t>
  </si>
  <si>
    <t>2.17,0</t>
  </si>
  <si>
    <t>9,5</t>
  </si>
  <si>
    <t>10.40</t>
  </si>
  <si>
    <t>6.58</t>
  </si>
  <si>
    <t>12,9</t>
  </si>
  <si>
    <t>45,8</t>
  </si>
  <si>
    <t>10,0</t>
  </si>
  <si>
    <t>10.30</t>
  </si>
  <si>
    <t>12,8</t>
  </si>
  <si>
    <t>45,2</t>
  </si>
  <si>
    <t>6.16</t>
  </si>
  <si>
    <t>2.11,0</t>
  </si>
  <si>
    <t>10,5</t>
  </si>
  <si>
    <t>6.46</t>
  </si>
  <si>
    <t>12,7</t>
  </si>
  <si>
    <t>44,6</t>
  </si>
  <si>
    <t>6.14</t>
  </si>
  <si>
    <t>2.08,0</t>
  </si>
  <si>
    <t>11,0</t>
  </si>
  <si>
    <t>12,6</t>
  </si>
  <si>
    <t>44,0</t>
  </si>
  <si>
    <t>9,4</t>
  </si>
  <si>
    <t>2.05,0</t>
  </si>
  <si>
    <t>11,5</t>
  </si>
  <si>
    <t>10.00</t>
  </si>
  <si>
    <t>12,5</t>
  </si>
  <si>
    <t>43,5</t>
  </si>
  <si>
    <t>12,0</t>
  </si>
  <si>
    <t>9.51</t>
  </si>
  <si>
    <t>12,4</t>
  </si>
  <si>
    <t>43,0</t>
  </si>
  <si>
    <t>6.08</t>
  </si>
  <si>
    <t>1.59,0</t>
  </si>
  <si>
    <t>9.42</t>
  </si>
  <si>
    <t>12,3</t>
  </si>
  <si>
    <t>42,5</t>
  </si>
  <si>
    <t>9,3</t>
  </si>
  <si>
    <t>1.56,0</t>
  </si>
  <si>
    <t>12,2</t>
  </si>
  <si>
    <t>42,0</t>
  </si>
  <si>
    <t>6.04</t>
  </si>
  <si>
    <t>1.53,0</t>
  </si>
  <si>
    <t>13,5</t>
  </si>
  <si>
    <t>9.27</t>
  </si>
  <si>
    <t>12,1</t>
  </si>
  <si>
    <t>41,5</t>
  </si>
  <si>
    <t>38,5</t>
  </si>
  <si>
    <t>6.02</t>
  </si>
  <si>
    <t>9.20</t>
  </si>
  <si>
    <t>39,0</t>
  </si>
  <si>
    <t>9,2</t>
  </si>
  <si>
    <t>14,5</t>
  </si>
  <si>
    <t>9.14</t>
  </si>
  <si>
    <t>11,9</t>
  </si>
  <si>
    <t>40,5</t>
  </si>
  <si>
    <t>39,5</t>
  </si>
  <si>
    <t>9.08</t>
  </si>
  <si>
    <t>11,8</t>
  </si>
  <si>
    <t>40,0</t>
  </si>
  <si>
    <t>9.02</t>
  </si>
  <si>
    <t>11,7</t>
  </si>
  <si>
    <t>9,1</t>
  </si>
  <si>
    <t>8.56</t>
  </si>
  <si>
    <t>11,6</t>
  </si>
  <si>
    <t>16,5</t>
  </si>
  <si>
    <t>8.50</t>
  </si>
  <si>
    <t>8.44</t>
  </si>
  <si>
    <t>11,4</t>
  </si>
  <si>
    <t>17,5</t>
  </si>
  <si>
    <t>8.38</t>
  </si>
  <si>
    <t>11,3</t>
  </si>
  <si>
    <t>8.32</t>
  </si>
  <si>
    <t>11,2</t>
  </si>
  <si>
    <t>18,5</t>
  </si>
  <si>
    <t>8.26</t>
  </si>
  <si>
    <t>11,1</t>
  </si>
  <si>
    <t>36,6</t>
  </si>
  <si>
    <t>8,9</t>
  </si>
  <si>
    <t>36,2</t>
  </si>
  <si>
    <t>19,5</t>
  </si>
  <si>
    <t>10,9</t>
  </si>
  <si>
    <t>35,8</t>
  </si>
  <si>
    <t>44,5</t>
  </si>
  <si>
    <t>20,0</t>
  </si>
  <si>
    <t>10,8</t>
  </si>
  <si>
    <t>35,4</t>
  </si>
  <si>
    <t>8,8</t>
  </si>
  <si>
    <t>45,5</t>
  </si>
  <si>
    <t>21,0</t>
  </si>
  <si>
    <t>10,7</t>
  </si>
  <si>
    <t>34,7</t>
  </si>
  <si>
    <t>21,5</t>
  </si>
  <si>
    <t>46,5</t>
  </si>
  <si>
    <t>8,7</t>
  </si>
  <si>
    <t>5.07</t>
  </si>
  <si>
    <t>10,6</t>
  </si>
  <si>
    <t>34,1</t>
  </si>
  <si>
    <t>22,5</t>
  </si>
  <si>
    <t>33,8</t>
  </si>
  <si>
    <t>47,5</t>
  </si>
  <si>
    <t>23,0</t>
  </si>
  <si>
    <t>5.01</t>
  </si>
  <si>
    <t>8,6</t>
  </si>
  <si>
    <t>33,2</t>
  </si>
  <si>
    <t>48,5</t>
  </si>
  <si>
    <t>24,0</t>
  </si>
  <si>
    <t>10,4</t>
  </si>
  <si>
    <t>24,5</t>
  </si>
  <si>
    <t>7.26</t>
  </si>
  <si>
    <t>32,8</t>
  </si>
  <si>
    <t>49,5</t>
  </si>
  <si>
    <t>5.19</t>
  </si>
  <si>
    <t>8,5</t>
  </si>
  <si>
    <t>4.49</t>
  </si>
  <si>
    <t>10,3</t>
  </si>
  <si>
    <t>32,6</t>
  </si>
  <si>
    <t>25,5</t>
  </si>
  <si>
    <t>7.18</t>
  </si>
  <si>
    <t>4.46</t>
  </si>
  <si>
    <t>32,4</t>
  </si>
  <si>
    <t>50,5</t>
  </si>
  <si>
    <t>26,0</t>
  </si>
  <si>
    <t>7.14</t>
  </si>
  <si>
    <t>4.43</t>
  </si>
  <si>
    <t>10,2</t>
  </si>
  <si>
    <t>32,2</t>
  </si>
  <si>
    <t>8,4</t>
  </si>
  <si>
    <t>4.40</t>
  </si>
  <si>
    <t>51,5</t>
  </si>
  <si>
    <t>5.15</t>
  </si>
  <si>
    <t>27,0</t>
  </si>
  <si>
    <t>7.06</t>
  </si>
  <si>
    <t>10,1</t>
  </si>
  <si>
    <t>31,8</t>
  </si>
  <si>
    <t>27,5</t>
  </si>
  <si>
    <t>7.02</t>
  </si>
  <si>
    <t>4.36</t>
  </si>
  <si>
    <t>52,5</t>
  </si>
  <si>
    <t>5.13</t>
  </si>
  <si>
    <t>4.34</t>
  </si>
  <si>
    <t>31,4</t>
  </si>
  <si>
    <t>28,5</t>
  </si>
  <si>
    <t>6.54</t>
  </si>
  <si>
    <t>53,5</t>
  </si>
  <si>
    <t>29,0</t>
  </si>
  <si>
    <t>4.30</t>
  </si>
  <si>
    <t>9,9</t>
  </si>
  <si>
    <t>8,2</t>
  </si>
  <si>
    <t xml:space="preserve">1,5 км
</t>
  </si>
  <si>
    <t xml:space="preserve">60 м
</t>
  </si>
  <si>
    <t>сгибание-разгиб рук       3мин</t>
  </si>
  <si>
    <t>сгибание-разгиб рук    3мин</t>
  </si>
  <si>
    <t>Лыжныеп гонки</t>
  </si>
  <si>
    <t>Таблица 4 (продолжение)</t>
  </si>
  <si>
    <t>Таблица 4</t>
  </si>
  <si>
    <t>Таблица оценки результатов в видах испытаний  ВФСК  ГТО  (девочки  11-12 лет )</t>
  </si>
  <si>
    <t xml:space="preserve"> Результат, превышающий максимальный в таблице,  дополнительными очками не оценивается</t>
  </si>
  <si>
    <t>2.00,0</t>
  </si>
  <si>
    <t>-10</t>
  </si>
  <si>
    <t>16.00</t>
  </si>
  <si>
    <t>7.57</t>
  </si>
  <si>
    <t>1.57,0</t>
  </si>
  <si>
    <t>-9</t>
  </si>
  <si>
    <t>15.20</t>
  </si>
  <si>
    <t>7.54</t>
  </si>
  <si>
    <t>14.30</t>
  </si>
  <si>
    <t>7.51</t>
  </si>
  <si>
    <t>1.52,0</t>
  </si>
  <si>
    <t>-8</t>
  </si>
  <si>
    <t>14.00</t>
  </si>
  <si>
    <t>7.48</t>
  </si>
  <si>
    <t>27,0027,00</t>
  </si>
  <si>
    <t>13.30</t>
  </si>
  <si>
    <t>1.48,0</t>
  </si>
  <si>
    <t>13.10</t>
  </si>
  <si>
    <t>7.42</t>
  </si>
  <si>
    <t>12.50</t>
  </si>
  <si>
    <t>7.39</t>
  </si>
  <si>
    <t>7.36</t>
  </si>
  <si>
    <t>1.42,0</t>
  </si>
  <si>
    <t>12.30</t>
  </si>
  <si>
    <t>7.33</t>
  </si>
  <si>
    <t>12.10</t>
  </si>
  <si>
    <t>7.27</t>
  </si>
  <si>
    <t>7.24</t>
  </si>
  <si>
    <t>11.50</t>
  </si>
  <si>
    <t>11.40</t>
  </si>
  <si>
    <t>7.15</t>
  </si>
  <si>
    <t>7.12</t>
  </si>
  <si>
    <t>4.45</t>
  </si>
  <si>
    <t>7.03</t>
  </si>
  <si>
    <t>9.46</t>
  </si>
  <si>
    <t>9.38</t>
  </si>
  <si>
    <t>9.32</t>
  </si>
  <si>
    <t>9.26</t>
  </si>
  <si>
    <t>4.03</t>
  </si>
  <si>
    <t>2.59</t>
  </si>
  <si>
    <t>9.12</t>
  </si>
  <si>
    <t>2.58</t>
  </si>
  <si>
    <t>6.34</t>
  </si>
  <si>
    <t>2.57</t>
  </si>
  <si>
    <t>2.56</t>
  </si>
  <si>
    <t>9.00</t>
  </si>
  <si>
    <t>6.28</t>
  </si>
  <si>
    <t>2.54</t>
  </si>
  <si>
    <t>2.53</t>
  </si>
  <si>
    <t>8.48</t>
  </si>
  <si>
    <t>2.52</t>
  </si>
  <si>
    <t>6.22</t>
  </si>
  <si>
    <t>2.50</t>
  </si>
  <si>
    <t>8.36</t>
  </si>
  <si>
    <t>2.49</t>
  </si>
  <si>
    <t>8.28</t>
  </si>
  <si>
    <t>2.47</t>
  </si>
  <si>
    <t>8.24</t>
  </si>
  <si>
    <t>2.46</t>
  </si>
  <si>
    <t>8.16</t>
  </si>
  <si>
    <t>2.44</t>
  </si>
  <si>
    <t>8.12</t>
  </si>
  <si>
    <t>2.43</t>
  </si>
  <si>
    <t>8.08</t>
  </si>
  <si>
    <t>8.04</t>
  </si>
  <si>
    <t>2.41</t>
  </si>
  <si>
    <t>2.40</t>
  </si>
  <si>
    <t>5 км</t>
  </si>
  <si>
    <t>10в</t>
  </si>
  <si>
    <t xml:space="preserve">  5в
</t>
  </si>
  <si>
    <t xml:space="preserve">2 км
</t>
  </si>
  <si>
    <t>5в</t>
  </si>
  <si>
    <t xml:space="preserve">Подтяги-  вание 3 мин
</t>
  </si>
  <si>
    <t>Стр ВП</t>
  </si>
  <si>
    <t xml:space="preserve">Стр ВП
</t>
  </si>
  <si>
    <t>Таблица 5 (продолжение)</t>
  </si>
  <si>
    <t>Таблица 5</t>
  </si>
  <si>
    <t>ЮНОШИ 13-15 лет</t>
  </si>
  <si>
    <r>
      <rPr>
        <sz val="10"/>
        <rFont val="Arial Cyr"/>
        <family val="0"/>
      </rPr>
      <t xml:space="preserve">
</t>
    </r>
    <r>
      <rPr>
        <b/>
        <sz val="10"/>
        <rFont val="Arial Cyr"/>
        <family val="0"/>
      </rPr>
      <t xml:space="preserve">
Таблица оценки результатов в видах испытаний ВФСК ГТО</t>
    </r>
  </si>
  <si>
    <t>Результат, превышающий максимальный в таблице, дополнительно оценивается числом очков, кратным верхнему "шагу" шкалы вида</t>
  </si>
  <si>
    <t>99</t>
  </si>
  <si>
    <t>5/10м        10м</t>
  </si>
  <si>
    <t>25/50м       50м</t>
  </si>
  <si>
    <r>
      <rPr>
        <b/>
        <sz val="9"/>
        <rFont val="Arial Cyr"/>
        <family val="0"/>
      </rPr>
      <t xml:space="preserve">      ВП/ПП</t>
    </r>
    <r>
      <rPr>
        <b/>
        <sz val="10"/>
        <rFont val="Arial Cyr"/>
        <family val="2"/>
      </rPr>
      <t xml:space="preserve"> </t>
    </r>
  </si>
  <si>
    <t>МВ</t>
  </si>
  <si>
    <r>
      <rPr>
        <b/>
        <sz val="9"/>
        <rFont val="Arial Cyr"/>
        <family val="0"/>
      </rPr>
      <t xml:space="preserve">       ВП/ПП</t>
    </r>
    <r>
      <rPr>
        <b/>
        <sz val="10"/>
        <rFont val="Arial Cyr"/>
        <family val="2"/>
      </rPr>
      <t xml:space="preserve"> </t>
    </r>
  </si>
  <si>
    <t>подним.тулов. 1мин</t>
  </si>
  <si>
    <t>Сгибание-
разгибание
рук</t>
  </si>
  <si>
    <t>лыжные гонки</t>
  </si>
  <si>
    <t>гибкость
(+/ -  см)</t>
  </si>
  <si>
    <t>очки</t>
  </si>
  <si>
    <t>женщины 16 - 39 лет</t>
  </si>
  <si>
    <t>Таблица 10 (продолжение)</t>
  </si>
  <si>
    <t>Таблица  10</t>
  </si>
  <si>
    <t>Таблица оценки результатов в видах испытаний (тестов) ВФСК ГТО</t>
  </si>
  <si>
    <t xml:space="preserve">
Таблица утверждена для России Конференцией ВФП 10.11.2013г</t>
  </si>
  <si>
    <t xml:space="preserve">                                     </t>
  </si>
  <si>
    <t xml:space="preserve">                                                       Результат, превышающий максимальный в таблице, оценивается  
                                                       дополнительными очками кратными верхнему "шагу" шкалы вида</t>
  </si>
  <si>
    <t>54.00</t>
  </si>
  <si>
    <t>23.30</t>
  </si>
  <si>
    <t>51.00</t>
  </si>
  <si>
    <t>23.15</t>
  </si>
  <si>
    <t>49.00</t>
  </si>
  <si>
    <t>14.40</t>
  </si>
  <si>
    <t>23.00</t>
  </si>
  <si>
    <t>47.30</t>
  </si>
  <si>
    <t>14.10</t>
  </si>
  <si>
    <t>22.45</t>
  </si>
  <si>
    <t>46.20</t>
  </si>
  <si>
    <t>13.40</t>
  </si>
  <si>
    <t>22.30</t>
  </si>
  <si>
    <t>45.10</t>
  </si>
  <si>
    <t>13.20</t>
  </si>
  <si>
    <t>22.15</t>
  </si>
  <si>
    <t>44.00</t>
  </si>
  <si>
    <t>22.00</t>
  </si>
  <si>
    <t>43.00</t>
  </si>
  <si>
    <t>12.45</t>
  </si>
  <si>
    <t>21.45</t>
  </si>
  <si>
    <t>42.10</t>
  </si>
  <si>
    <t>21.30</t>
  </si>
  <si>
    <t>41.20</t>
  </si>
  <si>
    <t>21.16</t>
  </si>
  <si>
    <t>40.30</t>
  </si>
  <si>
    <t>21.02</t>
  </si>
  <si>
    <t>39.40</t>
  </si>
  <si>
    <t>20.48</t>
  </si>
  <si>
    <t>38.50</t>
  </si>
  <si>
    <t>20.34</t>
  </si>
  <si>
    <t>38.00</t>
  </si>
  <si>
    <t>20.20</t>
  </si>
  <si>
    <t>37.20</t>
  </si>
  <si>
    <t>20.06</t>
  </si>
  <si>
    <t>36.40</t>
  </si>
  <si>
    <t>19.52</t>
  </si>
  <si>
    <t>36.00</t>
  </si>
  <si>
    <t>19.38</t>
  </si>
  <si>
    <t>35.20</t>
  </si>
  <si>
    <t>19.24</t>
  </si>
  <si>
    <t>34.40</t>
  </si>
  <si>
    <t>1.23,0</t>
  </si>
  <si>
    <t>19.12</t>
  </si>
  <si>
    <t>34.00</t>
  </si>
  <si>
    <t>19.00</t>
  </si>
  <si>
    <t>33.25</t>
  </si>
  <si>
    <t>18.48</t>
  </si>
  <si>
    <t>32.50</t>
  </si>
  <si>
    <t>18.36</t>
  </si>
  <si>
    <t>32.20</t>
  </si>
  <si>
    <t>18.24</t>
  </si>
  <si>
    <t>31.50</t>
  </si>
  <si>
    <t>18.12</t>
  </si>
  <si>
    <t>31.20</t>
  </si>
  <si>
    <t>18.00</t>
  </si>
  <si>
    <t>30.50</t>
  </si>
  <si>
    <t>17.48</t>
  </si>
  <si>
    <t>30.20</t>
  </si>
  <si>
    <t>17.36</t>
  </si>
  <si>
    <t>29.50</t>
  </si>
  <si>
    <t>17.24</t>
  </si>
  <si>
    <t>29.25</t>
  </si>
  <si>
    <t>17.12</t>
  </si>
  <si>
    <t>29.00</t>
  </si>
  <si>
    <t>17.00</t>
  </si>
  <si>
    <t>28.40</t>
  </si>
  <si>
    <t>16.50</t>
  </si>
  <si>
    <t>28.20</t>
  </si>
  <si>
    <t>16.40</t>
  </si>
  <si>
    <t>28.00</t>
  </si>
  <si>
    <t>16.30</t>
  </si>
  <si>
    <t>27.45</t>
  </si>
  <si>
    <t>16.20</t>
  </si>
  <si>
    <t>27.30</t>
  </si>
  <si>
    <t>16.10</t>
  </si>
  <si>
    <t>27.15</t>
  </si>
  <si>
    <t>27.00</t>
  </si>
  <si>
    <t>15.50</t>
  </si>
  <si>
    <t>26.45</t>
  </si>
  <si>
    <t>15.40</t>
  </si>
  <si>
    <t>26.30</t>
  </si>
  <si>
    <t>15.30</t>
  </si>
  <si>
    <t>26.15</t>
  </si>
  <si>
    <t>26.00</t>
  </si>
  <si>
    <t>15.12</t>
  </si>
  <si>
    <t>25.45</t>
  </si>
  <si>
    <t>15.04</t>
  </si>
  <si>
    <t>25.30</t>
  </si>
  <si>
    <t>14.56</t>
  </si>
  <si>
    <t>25.15</t>
  </si>
  <si>
    <t>14.48</t>
  </si>
  <si>
    <t>25.00</t>
  </si>
  <si>
    <t>24.45</t>
  </si>
  <si>
    <t>14.32</t>
  </si>
  <si>
    <t>24.30</t>
  </si>
  <si>
    <t>14.24</t>
  </si>
  <si>
    <t>24.15</t>
  </si>
  <si>
    <t>14.16</t>
  </si>
  <si>
    <t>24.00</t>
  </si>
  <si>
    <t>14.08</t>
  </si>
  <si>
    <t>23.45</t>
  </si>
  <si>
    <t xml:space="preserve">
60м
</t>
  </si>
  <si>
    <r>
      <t xml:space="preserve">
60м</t>
    </r>
    <r>
      <rPr>
        <sz val="5"/>
        <rFont val="Arial Cyr"/>
        <family val="2"/>
      </rPr>
      <t xml:space="preserve">
</t>
    </r>
  </si>
  <si>
    <r>
      <t xml:space="preserve">Подтя- гивание
</t>
    </r>
    <r>
      <rPr>
        <sz val="6"/>
        <rFont val="Arial Cyr"/>
        <family val="0"/>
      </rPr>
      <t>4 мин</t>
    </r>
    <r>
      <rPr>
        <sz val="5"/>
        <rFont val="Arial Cyr"/>
        <family val="2"/>
      </rPr>
      <t xml:space="preserve">
</t>
    </r>
  </si>
  <si>
    <t>Лыжи 5км</t>
  </si>
  <si>
    <r>
      <t xml:space="preserve">Подним. тулов.
</t>
    </r>
    <r>
      <rPr>
        <sz val="6"/>
        <rFont val="Arial Cyr"/>
        <family val="0"/>
      </rPr>
      <t>1 мин</t>
    </r>
  </si>
  <si>
    <t>Гибкость (+/- см)</t>
  </si>
  <si>
    <t xml:space="preserve">Стр ВП
стр ПП
10в
</t>
  </si>
  <si>
    <t xml:space="preserve">Стр ВП
стр ПП        5в
</t>
  </si>
  <si>
    <t xml:space="preserve">Метание 
спорт-
снаряда
(гранаты)
700г
</t>
  </si>
  <si>
    <r>
      <t xml:space="preserve">Подтя-гивание
</t>
    </r>
    <r>
      <rPr>
        <sz val="6"/>
        <rFont val="Arial Cyr"/>
        <family val="0"/>
      </rPr>
      <t>4 мин</t>
    </r>
    <r>
      <rPr>
        <sz val="5"/>
        <rFont val="Arial Cyr"/>
        <family val="2"/>
      </rPr>
      <t xml:space="preserve">
</t>
    </r>
  </si>
  <si>
    <t xml:space="preserve">Стр ВП
стр ПП
5в
</t>
  </si>
  <si>
    <r>
      <t>Метание спорт-снаряда (гранаты)
70</t>
    </r>
    <r>
      <rPr>
        <sz val="5"/>
        <rFont val="Arial Cyr"/>
        <family val="2"/>
      </rPr>
      <t xml:space="preserve">0г
</t>
    </r>
  </si>
  <si>
    <t>Таблица 11(продолжение)</t>
  </si>
  <si>
    <t>Таблица 11</t>
  </si>
  <si>
    <t>МУЖЧИНЫ    40-59 лет</t>
  </si>
  <si>
    <t xml:space="preserve"> 15.00</t>
  </si>
  <si>
    <t>4.48</t>
  </si>
  <si>
    <t>34.50</t>
  </si>
  <si>
    <t>17.20</t>
  </si>
  <si>
    <t xml:space="preserve"> 14.50</t>
  </si>
  <si>
    <t>33.40</t>
  </si>
  <si>
    <t xml:space="preserve"> 14.40</t>
  </si>
  <si>
    <t>8.34</t>
  </si>
  <si>
    <t>32.40</t>
  </si>
  <si>
    <t xml:space="preserve"> 14.30</t>
  </si>
  <si>
    <t>4.42</t>
  </si>
  <si>
    <t xml:space="preserve"> 14.20</t>
  </si>
  <si>
    <t>31.00</t>
  </si>
  <si>
    <t>14.50</t>
  </si>
  <si>
    <t xml:space="preserve"> 14.10</t>
  </si>
  <si>
    <t>30.10</t>
  </si>
  <si>
    <t>14.25</t>
  </si>
  <si>
    <t xml:space="preserve"> 14.00</t>
  </si>
  <si>
    <t>29.20</t>
  </si>
  <si>
    <t xml:space="preserve"> 13.50</t>
  </si>
  <si>
    <t>13.35</t>
  </si>
  <si>
    <t xml:space="preserve"> 13.40</t>
  </si>
  <si>
    <t>8.22</t>
  </si>
  <si>
    <t xml:space="preserve"> 13.30</t>
  </si>
  <si>
    <t>27.20</t>
  </si>
  <si>
    <t>6.37</t>
  </si>
  <si>
    <t xml:space="preserve"> 13.22</t>
  </si>
  <si>
    <t>8.18</t>
  </si>
  <si>
    <t>26.40</t>
  </si>
  <si>
    <t>12.35</t>
  </si>
  <si>
    <t xml:space="preserve"> 13.14</t>
  </si>
  <si>
    <t>26.10</t>
  </si>
  <si>
    <t>6.31</t>
  </si>
  <si>
    <t xml:space="preserve"> 13.06</t>
  </si>
  <si>
    <t>8.14</t>
  </si>
  <si>
    <t>25.40</t>
  </si>
  <si>
    <t>12.06</t>
  </si>
  <si>
    <t xml:space="preserve"> 12.58</t>
  </si>
  <si>
    <t>25.10</t>
  </si>
  <si>
    <t>11.54</t>
  </si>
  <si>
    <t xml:space="preserve"> 12.50</t>
  </si>
  <si>
    <t>24.40</t>
  </si>
  <si>
    <t>11.42</t>
  </si>
  <si>
    <t xml:space="preserve"> 12.42</t>
  </si>
  <si>
    <t>6.19</t>
  </si>
  <si>
    <t xml:space="preserve"> 12.34</t>
  </si>
  <si>
    <t>8.06</t>
  </si>
  <si>
    <t>23.50</t>
  </si>
  <si>
    <t xml:space="preserve"> 12.26</t>
  </si>
  <si>
    <t>23.25</t>
  </si>
  <si>
    <t>6.13</t>
  </si>
  <si>
    <t xml:space="preserve"> 12.18</t>
  </si>
  <si>
    <t>8.02</t>
  </si>
  <si>
    <t xml:space="preserve"> 12.10</t>
  </si>
  <si>
    <t>22.40</t>
  </si>
  <si>
    <t>6.07</t>
  </si>
  <si>
    <t>12.03</t>
  </si>
  <si>
    <t>7.58</t>
  </si>
  <si>
    <t>22.20</t>
  </si>
  <si>
    <t xml:space="preserve"> 11.56</t>
  </si>
  <si>
    <t>7.56</t>
  </si>
  <si>
    <t>10.32</t>
  </si>
  <si>
    <t>6.01</t>
  </si>
  <si>
    <t xml:space="preserve"> 11.49</t>
  </si>
  <si>
    <t>21.40</t>
  </si>
  <si>
    <t>10.26</t>
  </si>
  <si>
    <t xml:space="preserve"> 11.42</t>
  </si>
  <si>
    <t>21.20</t>
  </si>
  <si>
    <t xml:space="preserve"> 11.35</t>
  </si>
  <si>
    <t>21.00</t>
  </si>
  <si>
    <t>10.15</t>
  </si>
  <si>
    <t xml:space="preserve"> 11.28</t>
  </si>
  <si>
    <t>20.45</t>
  </si>
  <si>
    <t>5.49</t>
  </si>
  <si>
    <t xml:space="preserve"> 11.21</t>
  </si>
  <si>
    <t>20.30</t>
  </si>
  <si>
    <t>10.05</t>
  </si>
  <si>
    <t xml:space="preserve"> 11.14</t>
  </si>
  <si>
    <t>7.44</t>
  </si>
  <si>
    <t>20.15</t>
  </si>
  <si>
    <t>5.43</t>
  </si>
  <si>
    <t xml:space="preserve"> 11.07</t>
  </si>
  <si>
    <t>20.00</t>
  </si>
  <si>
    <t>9.55</t>
  </si>
  <si>
    <t>19.45</t>
  </si>
  <si>
    <t>9.50</t>
  </si>
  <si>
    <t>5.37</t>
  </si>
  <si>
    <t xml:space="preserve"> 10.54</t>
  </si>
  <si>
    <t>7.38</t>
  </si>
  <si>
    <t>19.30</t>
  </si>
  <si>
    <t>9.45</t>
  </si>
  <si>
    <t xml:space="preserve"> 10.48</t>
  </si>
  <si>
    <t>19.15</t>
  </si>
  <si>
    <t>5.31</t>
  </si>
  <si>
    <t xml:space="preserve"> 10.42</t>
  </si>
  <si>
    <t>9.35</t>
  </si>
  <si>
    <t xml:space="preserve"> 10.36</t>
  </si>
  <si>
    <t>7.32</t>
  </si>
  <si>
    <t>18.45</t>
  </si>
  <si>
    <t>9.30</t>
  </si>
  <si>
    <t>5.25</t>
  </si>
  <si>
    <t xml:space="preserve"> 10.30</t>
  </si>
  <si>
    <t>18.30</t>
  </si>
  <si>
    <t xml:space="preserve"> 10.24</t>
  </si>
  <si>
    <t>18.15</t>
  </si>
  <si>
    <t xml:space="preserve"> 10.18</t>
  </si>
  <si>
    <t>9.18</t>
  </si>
  <si>
    <t xml:space="preserve"> 10.12</t>
  </si>
  <si>
    <t>17.45</t>
  </si>
  <si>
    <t xml:space="preserve"> 10.06</t>
  </si>
  <si>
    <t>17.30</t>
  </si>
  <si>
    <t xml:space="preserve"> 10.00</t>
  </si>
  <si>
    <t>17.15</t>
  </si>
  <si>
    <t>9.07</t>
  </si>
  <si>
    <t>9.48</t>
  </si>
  <si>
    <t>16.45</t>
  </si>
  <si>
    <t>9.01</t>
  </si>
  <si>
    <t>9.36</t>
  </si>
  <si>
    <t>16.15</t>
  </si>
  <si>
    <t>8.55</t>
  </si>
  <si>
    <t>9.24</t>
  </si>
  <si>
    <t>7.08</t>
  </si>
  <si>
    <t>15.47</t>
  </si>
  <si>
    <t>8.49</t>
  </si>
  <si>
    <t>15.34</t>
  </si>
  <si>
    <t>15.22</t>
  </si>
  <si>
    <t>8.43</t>
  </si>
  <si>
    <t>9.06</t>
  </si>
  <si>
    <t>15.10</t>
  </si>
  <si>
    <t xml:space="preserve">
10в
</t>
  </si>
  <si>
    <t xml:space="preserve">
5в
</t>
  </si>
  <si>
    <t>2км</t>
  </si>
  <si>
    <r>
      <t xml:space="preserve">
1км</t>
    </r>
    <r>
      <rPr>
        <sz val="5"/>
        <rFont val="Arial Cyr"/>
        <family val="2"/>
      </rPr>
      <t xml:space="preserve">
</t>
    </r>
  </si>
  <si>
    <t xml:space="preserve">10в
</t>
  </si>
  <si>
    <t xml:space="preserve">
5в
</t>
  </si>
  <si>
    <t>сгибание-разгиб рук       4 мин</t>
  </si>
  <si>
    <t>лыжи  3км</t>
  </si>
  <si>
    <t>Подним. тулов.
из полож лежа
1 мин</t>
  </si>
  <si>
    <t>стр ВП/ ПП</t>
  </si>
  <si>
    <t>сгибание-разгиб рук  4 мин</t>
  </si>
  <si>
    <t>лыжи 3км</t>
  </si>
  <si>
    <t>Подним. тулов.из полож лежа
1 мин</t>
  </si>
  <si>
    <t>стр ВП/ПП</t>
  </si>
  <si>
    <t>Таблица 12 (продолжение)</t>
  </si>
  <si>
    <t>Таблица 12</t>
  </si>
  <si>
    <r>
      <t xml:space="preserve">Таблица оценки результатов в видах испытаний (тестов) ВФСК ГТО
ЖЕНЩИНЫ  40-59 </t>
    </r>
    <r>
      <rPr>
        <sz val="14"/>
        <rFont val="Arial Cyr"/>
        <family val="0"/>
      </rPr>
      <t>лет</t>
    </r>
  </si>
  <si>
    <t xml:space="preserve"> Результат, превышающий максимальный в таблице, не оценивается  дополнительными очками </t>
  </si>
  <si>
    <t>1.10</t>
  </si>
  <si>
    <t>-12</t>
  </si>
  <si>
    <t>1.05</t>
  </si>
  <si>
    <t>2.13</t>
  </si>
  <si>
    <t>1.02</t>
  </si>
  <si>
    <t>2.25</t>
  </si>
  <si>
    <t>1.00</t>
  </si>
  <si>
    <t>2.11</t>
  </si>
  <si>
    <t>2.15</t>
  </si>
  <si>
    <t>-11</t>
  </si>
  <si>
    <t>2.09</t>
  </si>
  <si>
    <t>15.15</t>
  </si>
  <si>
    <t>15.00</t>
  </si>
  <si>
    <t>2.07</t>
  </si>
  <si>
    <t>6.55</t>
  </si>
  <si>
    <t>9.25</t>
  </si>
  <si>
    <t>2.05</t>
  </si>
  <si>
    <t>1.51</t>
  </si>
  <si>
    <t>9.15</t>
  </si>
  <si>
    <t>2.03</t>
  </si>
  <si>
    <t>1.45</t>
  </si>
  <si>
    <t>- 9</t>
  </si>
  <si>
    <t>9.05</t>
  </si>
  <si>
    <t>2.01</t>
  </si>
  <si>
    <t>1.39</t>
  </si>
  <si>
    <t>13.52</t>
  </si>
  <si>
    <t>1.59</t>
  </si>
  <si>
    <t>1.33</t>
  </si>
  <si>
    <t>13.44</t>
  </si>
  <si>
    <t>8.45</t>
  </si>
  <si>
    <t>13.36</t>
  </si>
  <si>
    <t>1.57</t>
  </si>
  <si>
    <t>1.27</t>
  </si>
  <si>
    <t>13.28</t>
  </si>
  <si>
    <t>1.55</t>
  </si>
  <si>
    <t>13.12</t>
  </si>
  <si>
    <t>13.04</t>
  </si>
  <si>
    <t>1.53</t>
  </si>
  <si>
    <t>1.18</t>
  </si>
  <si>
    <t>12.56</t>
  </si>
  <si>
    <t>1.16</t>
  </si>
  <si>
    <t>12.48</t>
  </si>
  <si>
    <t>1.14</t>
  </si>
  <si>
    <t>- 5</t>
  </si>
  <si>
    <t>1.12</t>
  </si>
  <si>
    <t>12.32</t>
  </si>
  <si>
    <t>1.49</t>
  </si>
  <si>
    <t>12.24</t>
  </si>
  <si>
    <t>1.08</t>
  </si>
  <si>
    <t>- 4</t>
  </si>
  <si>
    <t>12.16</t>
  </si>
  <si>
    <t>1.47</t>
  </si>
  <si>
    <t>1.06</t>
  </si>
  <si>
    <t>12.08</t>
  </si>
  <si>
    <t>2.37</t>
  </si>
  <si>
    <t>1,04</t>
  </si>
  <si>
    <t>2.35</t>
  </si>
  <si>
    <t>1.04</t>
  </si>
  <si>
    <t>- 3</t>
  </si>
  <si>
    <t>2.34</t>
  </si>
  <si>
    <t>7.47</t>
  </si>
  <si>
    <t>1,03</t>
  </si>
  <si>
    <t>11.48</t>
  </si>
  <si>
    <t>1.43</t>
  </si>
  <si>
    <t>1.03</t>
  </si>
  <si>
    <t>2.32</t>
  </si>
  <si>
    <t>7.41</t>
  </si>
  <si>
    <t>1,02</t>
  </si>
  <si>
    <t>- 2</t>
  </si>
  <si>
    <t>11.36</t>
  </si>
  <si>
    <t>2.31</t>
  </si>
  <si>
    <t>1.41</t>
  </si>
  <si>
    <t>1,01</t>
  </si>
  <si>
    <t>11.24</t>
  </si>
  <si>
    <t>2.29</t>
  </si>
  <si>
    <t>- 1</t>
  </si>
  <si>
    <t>11.18</t>
  </si>
  <si>
    <t>7.29</t>
  </si>
  <si>
    <t>11.12</t>
  </si>
  <si>
    <t>2.27</t>
  </si>
  <si>
    <t>1.37</t>
  </si>
  <si>
    <t>11.06</t>
  </si>
  <si>
    <t>7.23</t>
  </si>
  <si>
    <t>1.35</t>
  </si>
  <si>
    <t>10.55</t>
  </si>
  <si>
    <t>2.23</t>
  </si>
  <si>
    <t>10.45</t>
  </si>
  <si>
    <t>2.21</t>
  </si>
  <si>
    <t>1.31</t>
  </si>
  <si>
    <t>2.19</t>
  </si>
  <si>
    <t>1.29</t>
  </si>
  <si>
    <t>10.25</t>
  </si>
  <si>
    <t>2.17</t>
  </si>
  <si>
    <t>100</t>
  </si>
  <si>
    <t>1.25</t>
  </si>
  <si>
    <t>25м</t>
  </si>
  <si>
    <t>50м</t>
  </si>
  <si>
    <t>500м</t>
  </si>
  <si>
    <t xml:space="preserve">
Подтяги-вание 
3 мин
</t>
  </si>
  <si>
    <t>сгибание- разгиб. 
рук
3 мин</t>
  </si>
  <si>
    <t>Подним. тулов.
1 мин</t>
  </si>
  <si>
    <t xml:space="preserve"> 
50м</t>
  </si>
  <si>
    <t>Гибкость
 (+/- см)</t>
  </si>
  <si>
    <t>Лыжная гонка 
3км</t>
  </si>
  <si>
    <t>сгибание- разгиб. рук
3 мин</t>
  </si>
  <si>
    <t xml:space="preserve">Плавание
</t>
  </si>
  <si>
    <t>Таблица 13 (продолжение)</t>
  </si>
  <si>
    <t>Таблица 13</t>
  </si>
  <si>
    <t>МУЖЧИНЫ    60 лет и старше</t>
  </si>
  <si>
    <r>
      <rPr>
        <sz val="10"/>
        <rFont val="Arial Cyr"/>
        <family val="0"/>
      </rPr>
      <t xml:space="preserve">
</t>
    </r>
    <r>
      <rPr>
        <b/>
        <sz val="10"/>
        <rFont val="Arial Cyr"/>
        <family val="0"/>
      </rPr>
      <t>Таблица оценки результатов в видах испытаний (тестов) ВФСК ГТО</t>
    </r>
  </si>
  <si>
    <t xml:space="preserve">Результат, превышающий максимальный в таблице, НЕ оценивается дополнительными очками </t>
  </si>
  <si>
    <t>11.52</t>
  </si>
  <si>
    <t>1.15</t>
  </si>
  <si>
    <t>23.20</t>
  </si>
  <si>
    <t>11.44</t>
  </si>
  <si>
    <t>22.50</t>
  </si>
  <si>
    <t>1.09</t>
  </si>
  <si>
    <t>11.28</t>
  </si>
  <si>
    <t>21.50</t>
  </si>
  <si>
    <t>11.2</t>
  </si>
  <si>
    <t>21.25</t>
  </si>
  <si>
    <t>4.25</t>
  </si>
  <si>
    <t>11.04</t>
  </si>
  <si>
    <t>20.40</t>
  </si>
  <si>
    <t>10.56</t>
  </si>
  <si>
    <t>4.15</t>
  </si>
  <si>
    <t>10.48</t>
  </si>
  <si>
    <t>19.40</t>
  </si>
  <si>
    <t>4.05</t>
  </si>
  <si>
    <t>19.20</t>
  </si>
  <si>
    <t>10.24</t>
  </si>
  <si>
    <t>3.55</t>
  </si>
  <si>
    <t>10.16</t>
  </si>
  <si>
    <t>18.40</t>
  </si>
  <si>
    <t>10.08</t>
  </si>
  <si>
    <t>18.20</t>
  </si>
  <si>
    <t>17045</t>
  </si>
  <si>
    <t>8.54</t>
  </si>
  <si>
    <t>8.42</t>
  </si>
  <si>
    <t>14.20</t>
  </si>
  <si>
    <t>13.50</t>
  </si>
  <si>
    <t>1.5</t>
  </si>
  <si>
    <t xml:space="preserve"> 
50м
</t>
  </si>
  <si>
    <r>
      <t>1км</t>
    </r>
    <r>
      <rPr>
        <sz val="5"/>
        <rFont val="Arial Cyr"/>
        <family val="2"/>
      </rPr>
      <t xml:space="preserve">
</t>
    </r>
  </si>
  <si>
    <t xml:space="preserve">500м
</t>
  </si>
  <si>
    <t xml:space="preserve"> 
25м
</t>
  </si>
  <si>
    <r>
      <t>500м</t>
    </r>
    <r>
      <rPr>
        <sz val="5"/>
        <rFont val="Arial Cyr"/>
        <family val="2"/>
      </rPr>
      <t xml:space="preserve">
</t>
    </r>
  </si>
  <si>
    <t>Поднимание туловища из положения    лежа на спине
1 мин</t>
  </si>
  <si>
    <t>лыжи
 2км</t>
  </si>
  <si>
    <t xml:space="preserve">Плавание 
</t>
  </si>
  <si>
    <t>Таблица 14 (продолжение)</t>
  </si>
  <si>
    <t>Таблица 14</t>
  </si>
  <si>
    <r>
      <t xml:space="preserve">Таблица оценки результатов в видах испытаний (тестов) ВФСК ГТО 
ЖЕНЩИНЫ  60 </t>
    </r>
    <r>
      <rPr>
        <sz val="12"/>
        <rFont val="Arial Cyr"/>
        <family val="0"/>
      </rPr>
      <t>лет и старше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</si>
</sst>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0000000E+00"/>
    <numFmt numFmtId="189" formatCode="0.0"/>
    <numFmt numFmtId="190" formatCode="000000"/>
    <numFmt numFmtId="191" formatCode="m/ss"/>
    <numFmt numFmtId="192" formatCode="[m]/ss"/>
    <numFmt numFmtId="193" formatCode="[h]/mm"/>
    <numFmt numFmtId="194" formatCode="m/ss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#,##0.0"/>
    <numFmt numFmtId="201" formatCode="#,##0.00&quot;р.&quot;"/>
  </numFmts>
  <fonts count="88">
    <font>
      <sz val="10"/>
      <name val="Arial Cyr"/>
      <family val="0"/>
    </font>
    <font>
      <b/>
      <sz val="8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i/>
      <sz val="8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2"/>
      <name val="Arial Cyr"/>
      <family val="0"/>
    </font>
    <font>
      <sz val="11"/>
      <name val="Times New Roman"/>
      <family val="1"/>
    </font>
    <font>
      <b/>
      <sz val="6"/>
      <name val="Times New Roman"/>
      <family val="1"/>
    </font>
    <font>
      <sz val="9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5"/>
      <name val="Arial Cyr"/>
      <family val="2"/>
    </font>
    <font>
      <b/>
      <sz val="14"/>
      <name val="Arial Cyr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name val="Arial Cyr"/>
      <family val="0"/>
    </font>
    <font>
      <b/>
      <sz val="11"/>
      <name val="Arial Cyr"/>
      <family val="2"/>
    </font>
    <font>
      <b/>
      <i/>
      <sz val="9"/>
      <name val="Arial Cyr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0"/>
      <color indexed="9"/>
      <name val="Arial Cyr"/>
      <family val="2"/>
    </font>
    <font>
      <sz val="10"/>
      <color indexed="8"/>
      <name val="Arial Cyr"/>
      <family val="0"/>
    </font>
    <font>
      <sz val="10"/>
      <color indexed="8"/>
      <name val="Calibri"/>
      <family val="0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12"/>
      <name val="Times New Roman"/>
      <family val="1"/>
    </font>
    <font>
      <sz val="7"/>
      <name val="Arial Cyr"/>
      <family val="2"/>
    </font>
    <font>
      <sz val="7"/>
      <name val="Times New Roman"/>
      <family val="1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Times New Roman"/>
      <family val="1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sz val="7"/>
      <name val="Arial Cyr"/>
      <family val="2"/>
    </font>
    <font>
      <b/>
      <sz val="9"/>
      <name val="Times New Roman"/>
      <family val="1"/>
    </font>
    <font>
      <sz val="14"/>
      <name val="Arial Cyr"/>
      <family val="0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038">
    <xf numFmtId="0" fontId="0" fillId="0" borderId="0" xfId="0" applyAlignment="1">
      <alignment/>
    </xf>
    <xf numFmtId="0" fontId="2" fillId="0" borderId="0" xfId="58" applyFont="1" applyAlignment="1">
      <alignment vertical="center"/>
      <protection/>
    </xf>
    <xf numFmtId="0" fontId="2" fillId="0" borderId="0" xfId="58" applyFont="1">
      <alignment vertical="center"/>
      <protection/>
    </xf>
    <xf numFmtId="49" fontId="4" fillId="0" borderId="0" xfId="55" applyNumberFormat="1" applyFont="1" applyAlignment="1">
      <alignment horizontal="right"/>
      <protection/>
    </xf>
    <xf numFmtId="0" fontId="3" fillId="0" borderId="0" xfId="58" applyFont="1">
      <alignment vertical="center"/>
      <protection/>
    </xf>
    <xf numFmtId="189" fontId="2" fillId="0" borderId="10" xfId="58" applyNumberFormat="1" applyFont="1" applyFill="1" applyBorder="1" applyAlignment="1">
      <alignment horizontal="center" vertical="center"/>
      <protection/>
    </xf>
    <xf numFmtId="0" fontId="2" fillId="0" borderId="0" xfId="58" applyFont="1" applyFill="1">
      <alignment vertical="center"/>
      <protection/>
    </xf>
    <xf numFmtId="189" fontId="3" fillId="0" borderId="10" xfId="58" applyNumberFormat="1" applyFont="1" applyFill="1" applyBorder="1" applyAlignment="1">
      <alignment horizontal="center" vertical="center"/>
      <protection/>
    </xf>
    <xf numFmtId="189" fontId="2" fillId="0" borderId="11" xfId="58" applyNumberFormat="1" applyFont="1" applyFill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vertical="center"/>
      <protection/>
    </xf>
    <xf numFmtId="0" fontId="0" fillId="0" borderId="0" xfId="58" applyFont="1" applyAlignment="1">
      <alignment horizontal="left" vertical="center"/>
      <protection/>
    </xf>
    <xf numFmtId="0" fontId="0" fillId="0" borderId="0" xfId="58" applyFont="1" applyAlignment="1">
      <alignment horizontal="right" vertical="center"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2" fillId="0" borderId="0" xfId="58" applyFont="1" applyAlignment="1">
      <alignment horizontal="left" vertical="center" wrapText="1"/>
      <protection/>
    </xf>
    <xf numFmtId="49" fontId="2" fillId="0" borderId="10" xfId="54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0" fontId="6" fillId="0" borderId="0" xfId="58" applyFont="1" applyAlignment="1">
      <alignment horizontal="center" vertical="center"/>
      <protection/>
    </xf>
    <xf numFmtId="0" fontId="6" fillId="0" borderId="0" xfId="58" applyFont="1" applyAlignment="1">
      <alignment horizontal="left" vertical="center"/>
      <protection/>
    </xf>
    <xf numFmtId="0" fontId="2" fillId="0" borderId="0" xfId="0" applyFont="1" applyBorder="1" applyAlignment="1">
      <alignment horizontal="center" vertical="center"/>
    </xf>
    <xf numFmtId="0" fontId="6" fillId="0" borderId="12" xfId="58" applyFont="1" applyBorder="1" applyAlignment="1">
      <alignment vertical="center" wrapText="1"/>
      <protection/>
    </xf>
    <xf numFmtId="0" fontId="2" fillId="0" borderId="13" xfId="58" applyFont="1" applyBorder="1" applyAlignment="1">
      <alignment vertical="center" wrapText="1"/>
      <protection/>
    </xf>
    <xf numFmtId="0" fontId="2" fillId="0" borderId="0" xfId="58" applyFont="1" applyFill="1" applyAlignment="1">
      <alignment horizontal="center" vertical="center"/>
      <protection/>
    </xf>
    <xf numFmtId="0" fontId="2" fillId="0" borderId="0" xfId="58" applyFont="1" applyFill="1" applyAlignment="1">
      <alignment vertical="center"/>
      <protection/>
    </xf>
    <xf numFmtId="49" fontId="0" fillId="0" borderId="0" xfId="56" applyNumberFormat="1" applyFont="1" applyFill="1" applyAlignment="1">
      <alignment horizontal="left"/>
      <protection/>
    </xf>
    <xf numFmtId="0" fontId="1" fillId="0" borderId="0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 vertical="center"/>
      <protection/>
    </xf>
    <xf numFmtId="49" fontId="1" fillId="0" borderId="0" xfId="55" applyNumberFormat="1" applyFont="1" applyFill="1" applyAlignment="1">
      <alignment horizontal="left"/>
      <protection/>
    </xf>
    <xf numFmtId="49" fontId="4" fillId="0" borderId="0" xfId="55" applyNumberFormat="1" applyFont="1" applyFill="1" applyAlignment="1">
      <alignment horizontal="right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/>
      <protection/>
    </xf>
    <xf numFmtId="0" fontId="3" fillId="0" borderId="0" xfId="58" applyFont="1" applyFill="1">
      <alignment vertic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0" fontId="2" fillId="0" borderId="14" xfId="58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49" fontId="2" fillId="0" borderId="10" xfId="54" applyNumberFormat="1" applyFont="1" applyFill="1" applyBorder="1" applyAlignment="1">
      <alignment horizontal="center" vertical="center"/>
      <protection/>
    </xf>
    <xf numFmtId="0" fontId="2" fillId="0" borderId="15" xfId="58" applyFont="1" applyFill="1" applyBorder="1" applyAlignment="1">
      <alignment horizontal="center" vertical="center"/>
      <protection/>
    </xf>
    <xf numFmtId="49" fontId="2" fillId="0" borderId="11" xfId="54" applyNumberFormat="1" applyFont="1" applyFill="1" applyBorder="1" applyAlignment="1">
      <alignment horizontal="center" vertical="center"/>
      <protection/>
    </xf>
    <xf numFmtId="0" fontId="12" fillId="0" borderId="11" xfId="0" applyFont="1" applyFill="1" applyBorder="1" applyAlignment="1">
      <alignment horizontal="center" vertical="top" wrapText="1"/>
    </xf>
    <xf numFmtId="49" fontId="2" fillId="0" borderId="0" xfId="58" applyNumberFormat="1" applyFont="1" applyFill="1" applyBorder="1" applyAlignment="1">
      <alignment horizontal="center" vertical="center"/>
      <protection/>
    </xf>
    <xf numFmtId="0" fontId="2" fillId="0" borderId="13" xfId="58" applyFont="1" applyFill="1" applyBorder="1" applyAlignment="1">
      <alignment vertical="center" wrapText="1"/>
      <protection/>
    </xf>
    <xf numFmtId="0" fontId="2" fillId="0" borderId="0" xfId="58" applyFont="1" applyFill="1" applyAlignment="1">
      <alignment horizontal="left" vertical="center" indent="1"/>
      <protection/>
    </xf>
    <xf numFmtId="0" fontId="15" fillId="0" borderId="0" xfId="58" applyFont="1" applyFill="1" applyAlignment="1">
      <alignment horizontal="left" vertical="center" indent="1"/>
      <protection/>
    </xf>
    <xf numFmtId="49" fontId="5" fillId="0" borderId="0" xfId="54" applyNumberFormat="1" applyFont="1" applyFill="1" applyBorder="1" applyAlignment="1">
      <alignment vertical="center" wrapText="1"/>
      <protection/>
    </xf>
    <xf numFmtId="49" fontId="5" fillId="0" borderId="16" xfId="54" applyNumberFormat="1" applyFont="1" applyFill="1" applyBorder="1" applyAlignment="1">
      <alignment vertical="center" wrapText="1"/>
      <protection/>
    </xf>
    <xf numFmtId="0" fontId="2" fillId="0" borderId="0" xfId="0" applyFont="1" applyBorder="1" applyAlignment="1">
      <alignment vertical="center"/>
    </xf>
    <xf numFmtId="49" fontId="3" fillId="0" borderId="17" xfId="58" applyNumberFormat="1" applyFont="1" applyFill="1" applyBorder="1" applyAlignment="1">
      <alignment horizontal="center" vertical="center"/>
      <protection/>
    </xf>
    <xf numFmtId="49" fontId="2" fillId="0" borderId="17" xfId="58" applyNumberFormat="1" applyFont="1" applyFill="1" applyBorder="1" applyAlignment="1">
      <alignment horizontal="center" vertical="center"/>
      <protection/>
    </xf>
    <xf numFmtId="49" fontId="2" fillId="0" borderId="17" xfId="58" applyNumberFormat="1" applyFont="1" applyFill="1" applyBorder="1" applyAlignment="1">
      <alignment horizontal="center" vertical="center"/>
      <protection/>
    </xf>
    <xf numFmtId="49" fontId="3" fillId="0" borderId="17" xfId="58" applyNumberFormat="1" applyFont="1" applyFill="1" applyBorder="1" applyAlignment="1">
      <alignment horizontal="center" vertical="center"/>
      <protection/>
    </xf>
    <xf numFmtId="49" fontId="3" fillId="0" borderId="10" xfId="58" applyNumberFormat="1" applyFont="1" applyFill="1" applyBorder="1" applyAlignment="1">
      <alignment horizontal="center" vertical="center"/>
      <protection/>
    </xf>
    <xf numFmtId="49" fontId="2" fillId="0" borderId="10" xfId="58" applyNumberFormat="1" applyFont="1" applyFill="1" applyBorder="1" applyAlignment="1">
      <alignment horizontal="center" vertical="center"/>
      <protection/>
    </xf>
    <xf numFmtId="49" fontId="2" fillId="0" borderId="11" xfId="58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2" fillId="0" borderId="10" xfId="58" applyFont="1" applyFill="1" applyBorder="1" applyAlignment="1">
      <alignment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center"/>
      <protection/>
    </xf>
    <xf numFmtId="189" fontId="3" fillId="0" borderId="18" xfId="58" applyNumberFormat="1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189" fontId="3" fillId="0" borderId="17" xfId="58" applyNumberFormat="1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189" fontId="2" fillId="0" borderId="10" xfId="58" applyNumberFormat="1" applyFont="1" applyFill="1" applyBorder="1" applyAlignment="1">
      <alignment horizontal="center" vertical="center"/>
      <protection/>
    </xf>
    <xf numFmtId="189" fontId="2" fillId="0" borderId="18" xfId="58" applyNumberFormat="1" applyFont="1" applyFill="1" applyBorder="1" applyAlignment="1">
      <alignment horizontal="center" vertical="center"/>
      <protection/>
    </xf>
    <xf numFmtId="189" fontId="2" fillId="0" borderId="17" xfId="58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58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/>
      <protection/>
    </xf>
    <xf numFmtId="189" fontId="3" fillId="0" borderId="18" xfId="58" applyNumberFormat="1" applyFont="1" applyFill="1" applyBorder="1" applyAlignment="1">
      <alignment horizontal="center" vertical="center"/>
      <protection/>
    </xf>
    <xf numFmtId="49" fontId="2" fillId="0" borderId="18" xfId="58" applyNumberFormat="1" applyFont="1" applyFill="1" applyBorder="1" applyAlignment="1">
      <alignment horizontal="center" vertical="center"/>
      <protection/>
    </xf>
    <xf numFmtId="49" fontId="3" fillId="0" borderId="18" xfId="58" applyNumberFormat="1" applyFont="1" applyFill="1" applyBorder="1" applyAlignment="1">
      <alignment horizontal="center" vertical="center"/>
      <protection/>
    </xf>
    <xf numFmtId="189" fontId="2" fillId="0" borderId="18" xfId="58" applyNumberFormat="1" applyFont="1" applyFill="1" applyBorder="1" applyAlignment="1">
      <alignment horizontal="center" vertical="center"/>
      <protection/>
    </xf>
    <xf numFmtId="189" fontId="2" fillId="0" borderId="19" xfId="58" applyNumberFormat="1" applyFont="1" applyFill="1" applyBorder="1" applyAlignment="1">
      <alignment horizontal="center" vertical="center"/>
      <protection/>
    </xf>
    <xf numFmtId="189" fontId="2" fillId="0" borderId="11" xfId="58" applyNumberFormat="1" applyFont="1" applyFill="1" applyBorder="1" applyAlignment="1">
      <alignment horizontal="center" vertical="center"/>
      <protection/>
    </xf>
    <xf numFmtId="49" fontId="2" fillId="0" borderId="11" xfId="54" applyNumberFormat="1" applyFont="1" applyFill="1" applyBorder="1" applyAlignment="1">
      <alignment horizontal="center" vertical="center"/>
      <protection/>
    </xf>
    <xf numFmtId="49" fontId="2" fillId="0" borderId="20" xfId="58" applyNumberFormat="1" applyFont="1" applyFill="1" applyBorder="1" applyAlignment="1">
      <alignment horizontal="center" vertical="center"/>
      <protection/>
    </xf>
    <xf numFmtId="0" fontId="10" fillId="0" borderId="1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2" fillId="0" borderId="18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 vertical="center" wrapText="1"/>
      <protection/>
    </xf>
    <xf numFmtId="2" fontId="3" fillId="32" borderId="10" xfId="58" applyNumberFormat="1" applyFont="1" applyFill="1" applyBorder="1" applyAlignment="1">
      <alignment horizontal="center" vertical="center"/>
      <protection/>
    </xf>
    <xf numFmtId="49" fontId="2" fillId="32" borderId="10" xfId="58" applyNumberFormat="1" applyFont="1" applyFill="1" applyBorder="1" applyAlignment="1">
      <alignment horizontal="center" vertical="center"/>
      <protection/>
    </xf>
    <xf numFmtId="49" fontId="3" fillId="32" borderId="10" xfId="58" applyNumberFormat="1" applyFont="1" applyFill="1" applyBorder="1" applyAlignment="1">
      <alignment horizontal="center" vertical="center"/>
      <protection/>
    </xf>
    <xf numFmtId="49" fontId="3" fillId="32" borderId="10" xfId="58" applyNumberFormat="1" applyFont="1" applyFill="1" applyBorder="1" applyAlignment="1">
      <alignment horizontal="center" vertical="center"/>
      <protection/>
    </xf>
    <xf numFmtId="49" fontId="2" fillId="32" borderId="10" xfId="58" applyNumberFormat="1" applyFont="1" applyFill="1" applyBorder="1" applyAlignment="1">
      <alignment horizontal="center" vertical="center"/>
      <protection/>
    </xf>
    <xf numFmtId="0" fontId="2" fillId="0" borderId="0" xfId="58" applyFont="1" applyFill="1" applyBorder="1" applyAlignment="1">
      <alignment horizontal="center" vertical="center" wrapText="1"/>
      <protection/>
    </xf>
    <xf numFmtId="0" fontId="2" fillId="0" borderId="21" xfId="58" applyFont="1" applyFill="1" applyBorder="1" applyAlignment="1">
      <alignment horizontal="center" vertical="center" wrapText="1"/>
      <protection/>
    </xf>
    <xf numFmtId="0" fontId="2" fillId="0" borderId="22" xfId="58" applyFont="1" applyFill="1" applyBorder="1" applyAlignment="1">
      <alignment horizontal="center" vertical="center" wrapText="1"/>
      <protection/>
    </xf>
    <xf numFmtId="49" fontId="0" fillId="0" borderId="0" xfId="54" applyNumberFormat="1" applyFont="1" applyFill="1" applyBorder="1" applyAlignment="1">
      <alignment horizontal="center" vertical="center"/>
      <protection/>
    </xf>
    <xf numFmtId="0" fontId="2" fillId="0" borderId="21" xfId="58" applyFont="1" applyFill="1" applyBorder="1" applyAlignment="1">
      <alignment horizontal="center" vertical="center"/>
      <protection/>
    </xf>
    <xf numFmtId="0" fontId="2" fillId="0" borderId="23" xfId="58" applyFont="1" applyFill="1" applyBorder="1" applyAlignment="1">
      <alignment vertical="center" wrapText="1"/>
      <protection/>
    </xf>
    <xf numFmtId="0" fontId="2" fillId="0" borderId="21" xfId="58" applyFont="1" applyFill="1" applyBorder="1" applyAlignment="1">
      <alignment vertical="center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49" fontId="2" fillId="0" borderId="10" xfId="56" applyNumberFormat="1" applyFont="1" applyFill="1" applyBorder="1" applyAlignment="1">
      <alignment horizontal="center"/>
      <protection/>
    </xf>
    <xf numFmtId="49" fontId="3" fillId="0" borderId="21" xfId="56" applyNumberFormat="1" applyFont="1" applyFill="1" applyBorder="1" applyAlignment="1">
      <alignment horizontal="center"/>
      <protection/>
    </xf>
    <xf numFmtId="49" fontId="3" fillId="0" borderId="11" xfId="54" applyNumberFormat="1" applyFont="1" applyFill="1" applyBorder="1" applyAlignment="1">
      <alignment horizontal="center" vertical="center"/>
      <protection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49" fontId="2" fillId="0" borderId="21" xfId="54" applyNumberFormat="1" applyFont="1" applyFill="1" applyBorder="1" applyAlignment="1">
      <alignment horizontal="center" vertical="center"/>
      <protection/>
    </xf>
    <xf numFmtId="49" fontId="2" fillId="0" borderId="22" xfId="54" applyNumberFormat="1" applyFont="1" applyFill="1" applyBorder="1" applyAlignment="1">
      <alignment horizontal="center" vertical="center"/>
      <protection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49" fontId="2" fillId="0" borderId="11" xfId="54" applyNumberFormat="1" applyFont="1" applyFill="1" applyBorder="1" applyAlignment="1">
      <alignment horizontal="centerContinuous" vertical="center"/>
      <protection/>
    </xf>
    <xf numFmtId="2" fontId="16" fillId="0" borderId="28" xfId="0" applyNumberFormat="1" applyFont="1" applyBorder="1" applyAlignment="1">
      <alignment horizontal="center" vertical="top" wrapText="1"/>
    </xf>
    <xf numFmtId="2" fontId="11" fillId="0" borderId="24" xfId="0" applyNumberFormat="1" applyFont="1" applyBorder="1" applyAlignment="1">
      <alignment horizontal="center" vertical="top" wrapText="1"/>
    </xf>
    <xf numFmtId="2" fontId="16" fillId="0" borderId="24" xfId="0" applyNumberFormat="1" applyFont="1" applyBorder="1" applyAlignment="1">
      <alignment horizontal="center" vertical="top" wrapText="1"/>
    </xf>
    <xf numFmtId="49" fontId="3" fillId="0" borderId="22" xfId="54" applyNumberFormat="1" applyFont="1" applyFill="1" applyBorder="1" applyAlignment="1">
      <alignment horizontal="center" vertical="center"/>
      <protection/>
    </xf>
    <xf numFmtId="49" fontId="3" fillId="0" borderId="10" xfId="56" applyNumberFormat="1" applyFont="1" applyFill="1" applyBorder="1" applyAlignment="1">
      <alignment horizontal="center"/>
      <protection/>
    </xf>
    <xf numFmtId="49" fontId="2" fillId="0" borderId="10" xfId="56" applyNumberFormat="1" applyFont="1" applyFill="1" applyBorder="1" applyAlignment="1">
      <alignment horizontal="center"/>
      <protection/>
    </xf>
    <xf numFmtId="0" fontId="11" fillId="0" borderId="0" xfId="59" applyFont="1">
      <alignment vertical="center"/>
      <protection/>
    </xf>
    <xf numFmtId="0" fontId="11" fillId="0" borderId="0" xfId="59" applyFont="1" applyAlignment="1">
      <alignment vertical="center"/>
      <protection/>
    </xf>
    <xf numFmtId="0" fontId="11" fillId="0" borderId="0" xfId="59" applyFont="1" applyAlignment="1">
      <alignment horizontal="center" vertical="center"/>
      <protection/>
    </xf>
    <xf numFmtId="0" fontId="11" fillId="0" borderId="0" xfId="59" applyFont="1" applyBorder="1">
      <alignment vertical="center"/>
      <protection/>
    </xf>
    <xf numFmtId="0" fontId="17" fillId="0" borderId="0" xfId="59" applyFont="1" applyBorder="1" applyAlignment="1">
      <alignment horizontal="left" vertical="justify" wrapText="1"/>
      <protection/>
    </xf>
    <xf numFmtId="0" fontId="0" fillId="0" borderId="0" xfId="59" applyFont="1" applyAlignment="1">
      <alignment horizontal="left" vertical="center"/>
      <protection/>
    </xf>
    <xf numFmtId="0" fontId="18" fillId="0" borderId="0" xfId="59" applyFont="1">
      <alignment vertical="center"/>
      <protection/>
    </xf>
    <xf numFmtId="0" fontId="11" fillId="0" borderId="0" xfId="59" applyFont="1" applyBorder="1" applyAlignment="1">
      <alignment vertical="center"/>
      <protection/>
    </xf>
    <xf numFmtId="0" fontId="18" fillId="0" borderId="0" xfId="59" applyFont="1" applyAlignment="1">
      <alignment horizontal="center" vertical="center"/>
      <protection/>
    </xf>
    <xf numFmtId="0" fontId="1" fillId="33" borderId="0" xfId="59" applyFont="1" applyFill="1" applyBorder="1" applyAlignment="1">
      <alignment horizontal="center" vertical="justify" wrapText="1"/>
      <protection/>
    </xf>
    <xf numFmtId="0" fontId="1" fillId="33" borderId="0" xfId="59" applyFont="1" applyFill="1" applyBorder="1" applyAlignment="1">
      <alignment vertical="justify" wrapText="1"/>
      <protection/>
    </xf>
    <xf numFmtId="49" fontId="2" fillId="0" borderId="0" xfId="59" applyNumberFormat="1" applyFont="1" applyBorder="1" applyAlignment="1">
      <alignment horizontal="center" vertical="center"/>
      <protection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59" applyFont="1" applyBorder="1" applyAlignment="1">
      <alignment horizontal="left" vertical="center" wrapText="1"/>
      <protection/>
    </xf>
    <xf numFmtId="0" fontId="2" fillId="0" borderId="0" xfId="59" applyFont="1" applyBorder="1" applyAlignment="1">
      <alignment horizontal="center" vertical="center"/>
      <protection/>
    </xf>
    <xf numFmtId="0" fontId="5" fillId="33" borderId="0" xfId="59" applyFont="1" applyFill="1" applyBorder="1" applyAlignment="1">
      <alignment horizontal="center" vertical="justify" wrapText="1"/>
      <protection/>
    </xf>
    <xf numFmtId="49" fontId="11" fillId="0" borderId="0" xfId="59" applyNumberFormat="1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/>
      <protection/>
    </xf>
    <xf numFmtId="2" fontId="19" fillId="0" borderId="11" xfId="0" applyNumberFormat="1" applyFont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194" fontId="11" fillId="0" borderId="10" xfId="59" applyNumberFormat="1" applyFont="1" applyFill="1" applyBorder="1" applyAlignment="1">
      <alignment horizontal="center" vertical="center"/>
      <protection/>
    </xf>
    <xf numFmtId="194" fontId="11" fillId="0" borderId="11" xfId="59" applyNumberFormat="1" applyFont="1" applyFill="1" applyBorder="1" applyAlignment="1">
      <alignment horizontal="center" vertical="center"/>
      <protection/>
    </xf>
    <xf numFmtId="189" fontId="11" fillId="0" borderId="11" xfId="59" applyNumberFormat="1" applyFont="1" applyFill="1" applyBorder="1" applyAlignment="1">
      <alignment horizontal="center" vertical="center"/>
      <protection/>
    </xf>
    <xf numFmtId="193" fontId="11" fillId="0" borderId="11" xfId="59" applyNumberFormat="1" applyFont="1" applyFill="1" applyBorder="1" applyAlignment="1">
      <alignment horizontal="center" vertical="center"/>
      <protection/>
    </xf>
    <xf numFmtId="49" fontId="11" fillId="0" borderId="10" xfId="59" applyNumberFormat="1" applyFont="1" applyFill="1" applyBorder="1" applyAlignment="1">
      <alignment horizontal="center" vertical="center"/>
      <protection/>
    </xf>
    <xf numFmtId="192" fontId="11" fillId="0" borderId="11" xfId="59" applyNumberFormat="1" applyFont="1" applyFill="1" applyBorder="1" applyAlignment="1">
      <alignment horizontal="center" vertical="center"/>
      <protection/>
    </xf>
    <xf numFmtId="0" fontId="11" fillId="0" borderId="19" xfId="59" applyFont="1" applyFill="1" applyBorder="1" applyAlignment="1">
      <alignment horizontal="center" vertical="center"/>
      <protection/>
    </xf>
    <xf numFmtId="0" fontId="11" fillId="0" borderId="29" xfId="59" applyFont="1" applyFill="1" applyBorder="1" applyAlignment="1">
      <alignment horizontal="center" vertical="center"/>
      <protection/>
    </xf>
    <xf numFmtId="0" fontId="11" fillId="0" borderId="0" xfId="59" applyFont="1" applyFill="1">
      <alignment vertical="center"/>
      <protection/>
    </xf>
    <xf numFmtId="0" fontId="12" fillId="0" borderId="11" xfId="0" applyFont="1" applyFill="1" applyBorder="1" applyAlignment="1">
      <alignment horizontal="center" vertical="center" wrapText="1"/>
    </xf>
    <xf numFmtId="49" fontId="3" fillId="0" borderId="19" xfId="54" applyNumberFormat="1" applyFont="1" applyFill="1" applyBorder="1" applyAlignment="1">
      <alignment horizontal="center" vertical="center"/>
      <protection/>
    </xf>
    <xf numFmtId="189" fontId="11" fillId="0" borderId="10" xfId="59" applyNumberFormat="1" applyFont="1" applyFill="1" applyBorder="1" applyAlignment="1">
      <alignment horizontal="center" vertical="center"/>
      <protection/>
    </xf>
    <xf numFmtId="191" fontId="11" fillId="0" borderId="11" xfId="59" applyNumberFormat="1" applyFont="1" applyFill="1" applyBorder="1" applyAlignment="1">
      <alignment horizontal="center" vertical="center"/>
      <protection/>
    </xf>
    <xf numFmtId="49" fontId="11" fillId="0" borderId="11" xfId="59" applyNumberFormat="1" applyFont="1" applyFill="1" applyBorder="1" applyAlignment="1">
      <alignment horizontal="center" vertical="center"/>
      <protection/>
    </xf>
    <xf numFmtId="2" fontId="11" fillId="0" borderId="11" xfId="69" applyNumberFormat="1" applyFont="1" applyFill="1" applyBorder="1" applyAlignment="1">
      <alignment horizontal="center" vertical="center"/>
    </xf>
    <xf numFmtId="0" fontId="11" fillId="0" borderId="11" xfId="59" applyFont="1" applyFill="1" applyBorder="1" applyAlignment="1">
      <alignment horizontal="center" vertical="center"/>
      <protection/>
    </xf>
    <xf numFmtId="2" fontId="19" fillId="0" borderId="10" xfId="0" applyNumberFormat="1" applyFont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193" fontId="11" fillId="0" borderId="10" xfId="59" applyNumberFormat="1" applyFont="1" applyFill="1" applyBorder="1" applyAlignment="1">
      <alignment horizontal="center" vertical="center"/>
      <protection/>
    </xf>
    <xf numFmtId="191" fontId="11" fillId="0" borderId="10" xfId="59" applyNumberFormat="1" applyFont="1" applyFill="1" applyBorder="1" applyAlignment="1">
      <alignment horizontal="center" vertical="center"/>
      <protection/>
    </xf>
    <xf numFmtId="192" fontId="11" fillId="0" borderId="10" xfId="59" applyNumberFormat="1" applyFont="1" applyFill="1" applyBorder="1" applyAlignment="1">
      <alignment horizontal="center" vertical="center"/>
      <protection/>
    </xf>
    <xf numFmtId="0" fontId="11" fillId="0" borderId="11" xfId="59" applyNumberFormat="1" applyFont="1" applyFill="1" applyBorder="1" applyAlignment="1">
      <alignment horizontal="center" vertical="center"/>
      <protection/>
    </xf>
    <xf numFmtId="0" fontId="11" fillId="0" borderId="30" xfId="59" applyFont="1" applyFill="1" applyBorder="1" applyAlignment="1">
      <alignment horizontal="center" vertical="center"/>
      <protection/>
    </xf>
    <xf numFmtId="2" fontId="19" fillId="0" borderId="21" xfId="0" applyNumberFormat="1" applyFont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31" xfId="59" applyFont="1" applyFill="1" applyBorder="1" applyAlignment="1">
      <alignment horizontal="center" vertical="center"/>
      <protection/>
    </xf>
    <xf numFmtId="49" fontId="2" fillId="0" borderId="32" xfId="54" applyNumberFormat="1" applyFont="1" applyFill="1" applyBorder="1" applyAlignment="1">
      <alignment horizontal="center" vertical="center"/>
      <protection/>
    </xf>
    <xf numFmtId="49" fontId="2" fillId="0" borderId="21" xfId="54" applyNumberFormat="1" applyFont="1" applyFill="1" applyBorder="1" applyAlignment="1">
      <alignment horizontal="center" vertical="center"/>
      <protection/>
    </xf>
    <xf numFmtId="200" fontId="11" fillId="0" borderId="10" xfId="59" applyNumberFormat="1" applyFont="1" applyFill="1" applyBorder="1" applyAlignment="1">
      <alignment horizontal="center" vertical="center"/>
      <protection/>
    </xf>
    <xf numFmtId="0" fontId="11" fillId="0" borderId="17" xfId="59" applyFont="1" applyFill="1" applyBorder="1" applyAlignment="1">
      <alignment horizontal="center" vertical="center"/>
      <protection/>
    </xf>
    <xf numFmtId="49" fontId="3" fillId="0" borderId="17" xfId="54" applyNumberFormat="1" applyFont="1" applyFill="1" applyBorder="1" applyAlignment="1">
      <alignment horizontal="center" vertical="center"/>
      <protection/>
    </xf>
    <xf numFmtId="49" fontId="2" fillId="0" borderId="17" xfId="54" applyNumberFormat="1" applyFont="1" applyFill="1" applyBorder="1" applyAlignment="1">
      <alignment horizontal="center" vertical="center"/>
      <protection/>
    </xf>
    <xf numFmtId="0" fontId="16" fillId="0" borderId="0" xfId="59" applyFont="1">
      <alignment vertical="center"/>
      <protection/>
    </xf>
    <xf numFmtId="0" fontId="9" fillId="0" borderId="17" xfId="0" applyFont="1" applyFill="1" applyBorder="1" applyAlignment="1">
      <alignment horizontal="center" vertical="top" wrapText="1"/>
    </xf>
    <xf numFmtId="194" fontId="16" fillId="0" borderId="10" xfId="59" applyNumberFormat="1" applyFont="1" applyFill="1" applyBorder="1" applyAlignment="1">
      <alignment horizontal="center" vertical="center"/>
      <protection/>
    </xf>
    <xf numFmtId="189" fontId="16" fillId="0" borderId="10" xfId="59" applyNumberFormat="1" applyFont="1" applyFill="1" applyBorder="1" applyAlignment="1">
      <alignment horizontal="center" vertical="center"/>
      <protection/>
    </xf>
    <xf numFmtId="193" fontId="16" fillId="0" borderId="10" xfId="59" applyNumberFormat="1" applyFont="1" applyFill="1" applyBorder="1" applyAlignment="1">
      <alignment horizontal="center" vertical="center"/>
      <protection/>
    </xf>
    <xf numFmtId="49" fontId="16" fillId="0" borderId="10" xfId="59" applyNumberFormat="1" applyFont="1" applyFill="1" applyBorder="1" applyAlignment="1">
      <alignment horizontal="center" vertical="center"/>
      <protection/>
    </xf>
    <xf numFmtId="192" fontId="16" fillId="0" borderId="10" xfId="59" applyNumberFormat="1" applyFont="1" applyFill="1" applyBorder="1" applyAlignment="1">
      <alignment horizontal="center" vertical="center"/>
      <protection/>
    </xf>
    <xf numFmtId="0" fontId="16" fillId="0" borderId="17" xfId="59" applyNumberFormat="1" applyFont="1" applyFill="1" applyBorder="1" applyAlignment="1">
      <alignment horizontal="center" vertical="center"/>
      <protection/>
    </xf>
    <xf numFmtId="0" fontId="16" fillId="0" borderId="30" xfId="59" applyFont="1" applyFill="1" applyBorder="1" applyAlignment="1">
      <alignment horizontal="center" vertical="center"/>
      <protection/>
    </xf>
    <xf numFmtId="0" fontId="16" fillId="0" borderId="0" xfId="59" applyFont="1" applyFill="1">
      <alignment vertical="center"/>
      <protection/>
    </xf>
    <xf numFmtId="0" fontId="9" fillId="0" borderId="17" xfId="0" applyFont="1" applyFill="1" applyBorder="1" applyAlignment="1">
      <alignment horizontal="center" vertical="center" wrapText="1"/>
    </xf>
    <xf numFmtId="49" fontId="3" fillId="0" borderId="17" xfId="54" applyNumberFormat="1" applyFont="1" applyFill="1" applyBorder="1" applyAlignment="1">
      <alignment horizontal="center" vertical="center"/>
      <protection/>
    </xf>
    <xf numFmtId="191" fontId="16" fillId="0" borderId="10" xfId="59" applyNumberFormat="1" applyFont="1" applyFill="1" applyBorder="1" applyAlignment="1">
      <alignment horizontal="center" vertical="center"/>
      <protection/>
    </xf>
    <xf numFmtId="0" fontId="16" fillId="0" borderId="17" xfId="59" applyFont="1" applyFill="1" applyBorder="1" applyAlignment="1">
      <alignment horizontal="center" vertical="center"/>
      <protection/>
    </xf>
    <xf numFmtId="49" fontId="2" fillId="0" borderId="17" xfId="54" applyNumberFormat="1" applyFont="1" applyFill="1" applyBorder="1" applyAlignment="1">
      <alignment horizontal="center" vertical="center"/>
      <protection/>
    </xf>
    <xf numFmtId="1" fontId="2" fillId="0" borderId="10" xfId="56" applyNumberFormat="1" applyFont="1" applyFill="1" applyBorder="1" applyAlignment="1">
      <alignment horizontal="center"/>
      <protection/>
    </xf>
    <xf numFmtId="0" fontId="11" fillId="0" borderId="17" xfId="59" applyNumberFormat="1" applyFont="1" applyFill="1" applyBorder="1" applyAlignment="1">
      <alignment horizontal="center" vertical="center"/>
      <protection/>
    </xf>
    <xf numFmtId="1" fontId="2" fillId="0" borderId="17" xfId="56" applyNumberFormat="1" applyFont="1" applyFill="1" applyBorder="1" applyAlignment="1">
      <alignment horizontal="center"/>
      <protection/>
    </xf>
    <xf numFmtId="201" fontId="11" fillId="0" borderId="10" xfId="59" applyNumberFormat="1" applyFont="1" applyFill="1" applyBorder="1" applyAlignment="1">
      <alignment horizontal="center" vertical="center"/>
      <protection/>
    </xf>
    <xf numFmtId="0" fontId="12" fillId="0" borderId="22" xfId="0" applyFont="1" applyFill="1" applyBorder="1" applyAlignment="1">
      <alignment horizontal="center" vertical="center" wrapText="1"/>
    </xf>
    <xf numFmtId="0" fontId="16" fillId="0" borderId="10" xfId="59" applyNumberFormat="1" applyFont="1" applyFill="1" applyBorder="1" applyAlignment="1">
      <alignment horizontal="center" vertical="center"/>
      <protection/>
    </xf>
    <xf numFmtId="0" fontId="9" fillId="0" borderId="33" xfId="0" applyFont="1" applyFill="1" applyBorder="1" applyAlignment="1">
      <alignment horizontal="center" vertical="center" wrapText="1"/>
    </xf>
    <xf numFmtId="49" fontId="3" fillId="0" borderId="34" xfId="54" applyNumberFormat="1" applyFont="1" applyFill="1" applyBorder="1" applyAlignment="1">
      <alignment horizontal="center" vertical="center"/>
      <protection/>
    </xf>
    <xf numFmtId="0" fontId="2" fillId="0" borderId="0" xfId="59" applyFont="1">
      <alignment vertical="center"/>
      <protection/>
    </xf>
    <xf numFmtId="0" fontId="2" fillId="0" borderId="22" xfId="59" applyFont="1" applyBorder="1" applyAlignment="1">
      <alignment horizontal="center" vertical="center" wrapText="1"/>
      <protection/>
    </xf>
    <xf numFmtId="2" fontId="2" fillId="0" borderId="21" xfId="59" applyNumberFormat="1" applyFont="1" applyBorder="1" applyAlignment="1">
      <alignment horizontal="center" vertical="center" wrapText="1"/>
      <protection/>
    </xf>
    <xf numFmtId="0" fontId="20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22" xfId="59" applyFont="1" applyFill="1" applyBorder="1" applyAlignment="1">
      <alignment horizontal="center" vertical="center" wrapText="1"/>
      <protection/>
    </xf>
    <xf numFmtId="0" fontId="20" fillId="0" borderId="10" xfId="59" applyFont="1" applyFill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35" xfId="59" applyFont="1" applyFill="1" applyBorder="1">
      <alignment vertical="center"/>
      <protection/>
    </xf>
    <xf numFmtId="2" fontId="2" fillId="0" borderId="21" xfId="59" applyNumberFormat="1" applyFont="1" applyFill="1" applyBorder="1" applyAlignment="1">
      <alignment horizontal="center" vertical="center" wrapText="1"/>
      <protection/>
    </xf>
    <xf numFmtId="2" fontId="2" fillId="0" borderId="10" xfId="59" applyNumberFormat="1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vertical="center" wrapText="1"/>
      <protection/>
    </xf>
    <xf numFmtId="0" fontId="2" fillId="0" borderId="32" xfId="59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vertical="center" wrapText="1"/>
      <protection/>
    </xf>
    <xf numFmtId="0" fontId="2" fillId="0" borderId="21" xfId="59" applyFont="1" applyFill="1" applyBorder="1" applyAlignment="1">
      <alignment horizontal="center" vertical="center" wrapText="1"/>
      <protection/>
    </xf>
    <xf numFmtId="0" fontId="6" fillId="0" borderId="17" xfId="59" applyFont="1" applyFill="1" applyBorder="1" applyAlignment="1">
      <alignment vertical="center" wrapText="1"/>
      <protection/>
    </xf>
    <xf numFmtId="0" fontId="6" fillId="0" borderId="18" xfId="59" applyFont="1" applyFill="1" applyBorder="1" applyAlignment="1">
      <alignment vertical="center" wrapText="1"/>
      <protection/>
    </xf>
    <xf numFmtId="0" fontId="6" fillId="0" borderId="21" xfId="59" applyFont="1" applyFill="1" applyBorder="1" applyAlignment="1">
      <alignment vertical="center"/>
      <protection/>
    </xf>
    <xf numFmtId="0" fontId="2" fillId="0" borderId="0" xfId="59" applyFont="1" applyFill="1">
      <alignment vertical="center"/>
      <protection/>
    </xf>
    <xf numFmtId="2" fontId="2" fillId="0" borderId="10" xfId="59" applyNumberFormat="1" applyFont="1" applyFill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vertical="center" wrapText="1"/>
      <protection/>
    </xf>
    <xf numFmtId="0" fontId="2" fillId="0" borderId="32" xfId="59" applyFont="1" applyFill="1" applyBorder="1" applyAlignment="1">
      <alignment horizontal="center" vertical="center" wrapText="1"/>
      <protection/>
    </xf>
    <xf numFmtId="0" fontId="6" fillId="0" borderId="21" xfId="59" applyFont="1" applyBorder="1" applyAlignment="1">
      <alignment vertical="center"/>
      <protection/>
    </xf>
    <xf numFmtId="0" fontId="3" fillId="0" borderId="0" xfId="59" applyFont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horizontal="center" vertical="center" wrapText="1"/>
      <protection/>
    </xf>
    <xf numFmtId="0" fontId="2" fillId="0" borderId="0" xfId="59" applyFont="1" applyFill="1" applyAlignment="1">
      <alignment vertical="center"/>
      <protection/>
    </xf>
    <xf numFmtId="49" fontId="5" fillId="0" borderId="36" xfId="54" applyNumberFormat="1" applyFont="1" applyFill="1" applyBorder="1" applyAlignment="1">
      <alignment vertical="center" wrapText="1"/>
      <protection/>
    </xf>
    <xf numFmtId="49" fontId="1" fillId="0" borderId="0" xfId="55" applyNumberFormat="1" applyFont="1" applyAlignment="1">
      <alignment horizontal="left"/>
      <protection/>
    </xf>
    <xf numFmtId="0" fontId="2" fillId="0" borderId="0" xfId="59" applyFont="1" applyAlignment="1">
      <alignment horizontal="left" vertical="center"/>
      <protection/>
    </xf>
    <xf numFmtId="0" fontId="18" fillId="0" borderId="0" xfId="59" applyFont="1" applyAlignment="1">
      <alignment vertical="center"/>
      <protection/>
    </xf>
    <xf numFmtId="0" fontId="2" fillId="0" borderId="37" xfId="58" applyFont="1" applyFill="1" applyBorder="1" applyAlignment="1">
      <alignment horizontal="center" vertical="center" wrapText="1"/>
      <protection/>
    </xf>
    <xf numFmtId="0" fontId="2" fillId="0" borderId="22" xfId="58" applyFont="1" applyFill="1" applyBorder="1" applyAlignment="1">
      <alignment horizontal="center" vertical="center" wrapText="1"/>
      <protection/>
    </xf>
    <xf numFmtId="0" fontId="2" fillId="0" borderId="21" xfId="58" applyFont="1" applyFill="1" applyBorder="1" applyAlignment="1">
      <alignment horizontal="center" vertical="center" wrapText="1"/>
      <protection/>
    </xf>
    <xf numFmtId="0" fontId="2" fillId="32" borderId="21" xfId="58" applyFont="1" applyFill="1" applyBorder="1" applyAlignment="1">
      <alignment horizontal="center" vertical="top" wrapText="1"/>
      <protection/>
    </xf>
    <xf numFmtId="0" fontId="2" fillId="32" borderId="37" xfId="58" applyFont="1" applyFill="1" applyBorder="1" applyAlignment="1">
      <alignment horizontal="center" vertical="top" wrapText="1"/>
      <protection/>
    </xf>
    <xf numFmtId="0" fontId="2" fillId="32" borderId="22" xfId="58" applyFont="1" applyFill="1" applyBorder="1" applyAlignment="1">
      <alignment horizontal="center" vertical="top" wrapText="1"/>
      <protection/>
    </xf>
    <xf numFmtId="49" fontId="2" fillId="0" borderId="10" xfId="56" applyNumberFormat="1" applyFont="1" applyFill="1" applyBorder="1" applyAlignment="1">
      <alignment horizontal="center"/>
      <protection/>
    </xf>
    <xf numFmtId="49" fontId="2" fillId="0" borderId="12" xfId="56" applyNumberFormat="1" applyFont="1" applyFill="1" applyBorder="1" applyAlignment="1">
      <alignment horizontal="center"/>
      <protection/>
    </xf>
    <xf numFmtId="49" fontId="2" fillId="0" borderId="27" xfId="56" applyNumberFormat="1" applyFont="1" applyFill="1" applyBorder="1" applyAlignment="1">
      <alignment horizontal="center"/>
      <protection/>
    </xf>
    <xf numFmtId="49" fontId="3" fillId="0" borderId="18" xfId="56" applyNumberFormat="1" applyFont="1" applyFill="1" applyBorder="1" applyAlignment="1">
      <alignment horizontal="center"/>
      <protection/>
    </xf>
    <xf numFmtId="49" fontId="3" fillId="0" borderId="38" xfId="56" applyNumberFormat="1" applyFont="1" applyFill="1" applyBorder="1" applyAlignment="1">
      <alignment horizontal="center"/>
      <protection/>
    </xf>
    <xf numFmtId="0" fontId="2" fillId="0" borderId="39" xfId="58" applyFont="1" applyFill="1" applyBorder="1" applyAlignment="1">
      <alignment horizontal="center" vertical="center"/>
      <protection/>
    </xf>
    <xf numFmtId="0" fontId="2" fillId="0" borderId="40" xfId="58" applyFont="1" applyFill="1" applyBorder="1" applyAlignment="1">
      <alignment horizontal="center" vertical="center"/>
      <protection/>
    </xf>
    <xf numFmtId="0" fontId="2" fillId="0" borderId="41" xfId="58" applyFont="1" applyFill="1" applyBorder="1" applyAlignment="1">
      <alignment horizontal="center" vertical="center"/>
      <protection/>
    </xf>
    <xf numFmtId="0" fontId="2" fillId="0" borderId="42" xfId="58" applyFont="1" applyFill="1" applyBorder="1" applyAlignment="1">
      <alignment horizontal="center" vertical="center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2" fillId="0" borderId="23" xfId="58" applyFont="1" applyFill="1" applyBorder="1" applyAlignment="1">
      <alignment horizontal="center" vertical="center"/>
      <protection/>
    </xf>
    <xf numFmtId="0" fontId="2" fillId="0" borderId="43" xfId="58" applyFont="1" applyFill="1" applyBorder="1" applyAlignment="1">
      <alignment horizontal="center" vertical="center" wrapText="1"/>
      <protection/>
    </xf>
    <xf numFmtId="0" fontId="2" fillId="0" borderId="44" xfId="58" applyFont="1" applyFill="1" applyBorder="1" applyAlignment="1">
      <alignment horizontal="center" vertical="center" wrapText="1"/>
      <protection/>
    </xf>
    <xf numFmtId="0" fontId="2" fillId="0" borderId="35" xfId="58" applyFont="1" applyFill="1" applyBorder="1" applyAlignment="1">
      <alignment horizontal="center" vertical="center" wrapText="1"/>
      <protection/>
    </xf>
    <xf numFmtId="0" fontId="2" fillId="0" borderId="45" xfId="58" applyFont="1" applyFill="1" applyBorder="1" applyAlignment="1">
      <alignment horizontal="center" vertical="center" wrapText="1"/>
      <protection/>
    </xf>
    <xf numFmtId="0" fontId="2" fillId="0" borderId="32" xfId="58" applyFont="1" applyFill="1" applyBorder="1" applyAlignment="1">
      <alignment horizontal="center" vertical="center" wrapText="1"/>
      <protection/>
    </xf>
    <xf numFmtId="0" fontId="2" fillId="0" borderId="46" xfId="58" applyFont="1" applyFill="1" applyBorder="1" applyAlignment="1">
      <alignment horizontal="center" vertical="center" wrapText="1"/>
      <protection/>
    </xf>
    <xf numFmtId="0" fontId="2" fillId="0" borderId="34" xfId="58" applyFont="1" applyFill="1" applyBorder="1" applyAlignment="1">
      <alignment horizontal="center" vertical="center" wrapText="1"/>
      <protection/>
    </xf>
    <xf numFmtId="0" fontId="1" fillId="33" borderId="0" xfId="58" applyFont="1" applyFill="1" applyBorder="1" applyAlignment="1">
      <alignment horizontal="center" vertical="center" wrapText="1"/>
      <protection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0" borderId="0" xfId="58" applyFont="1" applyAlignment="1">
      <alignment horizontal="right" vertical="center" wrapText="1"/>
      <protection/>
    </xf>
    <xf numFmtId="49" fontId="14" fillId="0" borderId="0" xfId="54" applyNumberFormat="1" applyFont="1" applyFill="1" applyBorder="1" applyAlignment="1">
      <alignment horizontal="center" vertical="center" wrapText="1"/>
      <protection/>
    </xf>
    <xf numFmtId="49" fontId="5" fillId="0" borderId="0" xfId="54" applyNumberFormat="1" applyFont="1" applyFill="1" applyBorder="1" applyAlignment="1">
      <alignment horizontal="center" vertical="center" wrapText="1"/>
      <protection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10" xfId="56" applyNumberFormat="1" applyFont="1" applyFill="1" applyBorder="1" applyAlignment="1">
      <alignment horizontal="center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47" xfId="58" applyFont="1" applyFill="1" applyBorder="1" applyAlignment="1">
      <alignment horizontal="center" vertical="center" wrapText="1"/>
      <protection/>
    </xf>
    <xf numFmtId="0" fontId="2" fillId="0" borderId="21" xfId="58" applyFont="1" applyFill="1" applyBorder="1" applyAlignment="1">
      <alignment horizontal="center" vertical="center" wrapText="1"/>
      <protection/>
    </xf>
    <xf numFmtId="0" fontId="2" fillId="0" borderId="37" xfId="58" applyFont="1" applyFill="1" applyBorder="1" applyAlignment="1">
      <alignment horizontal="center" vertical="center" wrapText="1"/>
      <protection/>
    </xf>
    <xf numFmtId="0" fontId="2" fillId="0" borderId="22" xfId="58" applyFont="1" applyFill="1" applyBorder="1" applyAlignment="1">
      <alignment horizontal="center" vertical="center" wrapText="1"/>
      <protection/>
    </xf>
    <xf numFmtId="0" fontId="2" fillId="0" borderId="32" xfId="58" applyFont="1" applyFill="1" applyBorder="1" applyAlignment="1">
      <alignment vertical="center" wrapText="1"/>
      <protection/>
    </xf>
    <xf numFmtId="0" fontId="2" fillId="0" borderId="46" xfId="58" applyFont="1" applyFill="1" applyBorder="1" applyAlignment="1">
      <alignment vertical="center" wrapText="1"/>
      <protection/>
    </xf>
    <xf numFmtId="0" fontId="2" fillId="0" borderId="34" xfId="58" applyFont="1" applyFill="1" applyBorder="1" applyAlignment="1">
      <alignment vertical="center" wrapText="1"/>
      <protection/>
    </xf>
    <xf numFmtId="0" fontId="2" fillId="0" borderId="48" xfId="58" applyFont="1" applyFill="1" applyBorder="1" applyAlignment="1">
      <alignment horizontal="center" vertical="center" wrapText="1"/>
      <protection/>
    </xf>
    <xf numFmtId="0" fontId="6" fillId="0" borderId="18" xfId="59" applyFont="1" applyFill="1" applyBorder="1" applyAlignment="1">
      <alignment horizontal="center" vertical="center"/>
      <protection/>
    </xf>
    <xf numFmtId="0" fontId="6" fillId="0" borderId="33" xfId="59" applyFont="1" applyFill="1" applyBorder="1" applyAlignment="1">
      <alignment horizontal="center" vertical="center"/>
      <protection/>
    </xf>
    <xf numFmtId="0" fontId="6" fillId="0" borderId="17" xfId="59" applyFont="1" applyFill="1" applyBorder="1" applyAlignment="1">
      <alignment horizontal="center" vertical="center"/>
      <protection/>
    </xf>
    <xf numFmtId="0" fontId="2" fillId="0" borderId="21" xfId="59" applyFont="1" applyFill="1" applyBorder="1" applyAlignment="1">
      <alignment horizontal="center" vertical="center"/>
      <protection/>
    </xf>
    <xf numFmtId="0" fontId="2" fillId="0" borderId="22" xfId="59" applyFont="1" applyFill="1" applyBorder="1" applyAlignment="1">
      <alignment horizontal="center" vertical="center"/>
      <protection/>
    </xf>
    <xf numFmtId="0" fontId="2" fillId="0" borderId="21" xfId="59" applyFont="1" applyFill="1" applyBorder="1" applyAlignment="1">
      <alignment horizontal="center" vertical="center" wrapText="1"/>
      <protection/>
    </xf>
    <xf numFmtId="0" fontId="2" fillId="0" borderId="22" xfId="59" applyFont="1" applyFill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 vertical="center" wrapText="1"/>
      <protection/>
    </xf>
    <xf numFmtId="0" fontId="2" fillId="0" borderId="22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32" xfId="59" applyFont="1" applyFill="1" applyBorder="1" applyAlignment="1">
      <alignment horizontal="center" vertical="center" wrapText="1"/>
      <protection/>
    </xf>
    <xf numFmtId="0" fontId="2" fillId="0" borderId="34" xfId="59" applyFont="1" applyFill="1" applyBorder="1" applyAlignment="1">
      <alignment horizontal="center" vertical="center" wrapText="1"/>
      <protection/>
    </xf>
    <xf numFmtId="0" fontId="2" fillId="0" borderId="32" xfId="59" applyFont="1" applyBorder="1" applyAlignment="1">
      <alignment horizontal="center" vertical="center" wrapText="1"/>
      <protection/>
    </xf>
    <xf numFmtId="0" fontId="2" fillId="0" borderId="34" xfId="59" applyFont="1" applyBorder="1" applyAlignment="1">
      <alignment horizontal="center" vertical="center" wrapText="1"/>
      <protection/>
    </xf>
    <xf numFmtId="0" fontId="1" fillId="33" borderId="0" xfId="59" applyFont="1" applyFill="1" applyBorder="1" applyAlignment="1">
      <alignment horizontal="center" vertical="justify" wrapText="1"/>
      <protection/>
    </xf>
    <xf numFmtId="0" fontId="22" fillId="0" borderId="0" xfId="59" applyFont="1" applyAlignment="1">
      <alignment horizontal="center" vertical="center" wrapText="1"/>
      <protection/>
    </xf>
    <xf numFmtId="0" fontId="2" fillId="0" borderId="31" xfId="59" applyFont="1" applyBorder="1" applyAlignment="1">
      <alignment horizontal="center" vertical="center"/>
      <protection/>
    </xf>
    <xf numFmtId="0" fontId="2" fillId="0" borderId="41" xfId="59" applyFont="1" applyBorder="1" applyAlignment="1">
      <alignment horizontal="center" vertical="center"/>
      <protection/>
    </xf>
    <xf numFmtId="0" fontId="15" fillId="0" borderId="0" xfId="59" applyFont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5" fillId="33" borderId="0" xfId="59" applyFont="1" applyFill="1" applyBorder="1" applyAlignment="1">
      <alignment horizontal="center" vertical="justify" wrapText="1"/>
      <protection/>
    </xf>
    <xf numFmtId="0" fontId="2" fillId="0" borderId="47" xfId="59" applyFont="1" applyFill="1" applyBorder="1" applyAlignment="1">
      <alignment horizontal="center" vertical="center" wrapText="1"/>
      <protection/>
    </xf>
    <xf numFmtId="0" fontId="2" fillId="0" borderId="45" xfId="59" applyFont="1" applyFill="1" applyBorder="1" applyAlignment="1">
      <alignment horizontal="center" vertical="center" wrapText="1"/>
      <protection/>
    </xf>
    <xf numFmtId="49" fontId="0" fillId="0" borderId="0" xfId="56" applyNumberFormat="1" applyFont="1" applyFill="1">
      <alignment/>
      <protection/>
    </xf>
    <xf numFmtId="49" fontId="0" fillId="0" borderId="0" xfId="56" applyNumberFormat="1" applyFont="1" applyFill="1" applyAlignment="1">
      <alignment horizontal="center"/>
      <protection/>
    </xf>
    <xf numFmtId="49" fontId="0" fillId="0" borderId="0" xfId="56" applyNumberFormat="1" applyFont="1" applyFill="1" applyAlignment="1">
      <alignment horizontal="right"/>
      <protection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49" fontId="0" fillId="0" borderId="0" xfId="56" applyNumberFormat="1" applyFont="1" applyFill="1" applyBorder="1" applyAlignment="1">
      <alignment horizontal="center"/>
      <protection/>
    </xf>
    <xf numFmtId="49" fontId="41" fillId="0" borderId="0" xfId="56" applyNumberFormat="1" applyFont="1" applyFill="1" applyBorder="1" applyAlignment="1">
      <alignment horizontal="left" vertical="top" wrapText="1"/>
      <protection/>
    </xf>
    <xf numFmtId="49" fontId="0" fillId="0" borderId="0" xfId="56" applyNumberFormat="1" applyFont="1" applyFill="1" applyBorder="1" applyAlignment="1">
      <alignment horizontal="center"/>
      <protection/>
    </xf>
    <xf numFmtId="49" fontId="0" fillId="0" borderId="0" xfId="56" applyNumberFormat="1" applyFont="1" applyFill="1" applyAlignment="1">
      <alignment horizontal="centerContinuous"/>
      <protection/>
    </xf>
    <xf numFmtId="49" fontId="0" fillId="0" borderId="0" xfId="56" applyNumberFormat="1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5" fillId="0" borderId="0" xfId="56" applyFont="1" applyFill="1" applyBorder="1" applyAlignment="1">
      <alignment horizontal="centerContinuous"/>
      <protection/>
    </xf>
    <xf numFmtId="49" fontId="5" fillId="0" borderId="0" xfId="56" applyNumberFormat="1" applyFont="1" applyFill="1" applyBorder="1" applyAlignment="1">
      <alignment horizontal="center"/>
      <protection/>
    </xf>
    <xf numFmtId="49" fontId="42" fillId="0" borderId="0" xfId="56" applyNumberFormat="1" applyFont="1" applyFill="1">
      <alignment/>
      <protection/>
    </xf>
    <xf numFmtId="49" fontId="5" fillId="0" borderId="25" xfId="56" applyNumberFormat="1" applyFont="1" applyFill="1" applyBorder="1" applyAlignment="1">
      <alignment horizontal="centerContinuous"/>
      <protection/>
    </xf>
    <xf numFmtId="49" fontId="5" fillId="0" borderId="16" xfId="56" applyNumberFormat="1" applyFont="1" applyFill="1" applyBorder="1" applyAlignment="1">
      <alignment horizontal="centerContinuous"/>
      <protection/>
    </xf>
    <xf numFmtId="194" fontId="5" fillId="0" borderId="16" xfId="56" applyNumberFormat="1" applyFont="1" applyFill="1" applyBorder="1" applyAlignment="1">
      <alignment horizontal="centerContinuous"/>
      <protection/>
    </xf>
    <xf numFmtId="0" fontId="0" fillId="0" borderId="16" xfId="56" applyFont="1" applyFill="1" applyBorder="1" applyAlignment="1">
      <alignment horizontal="centerContinuous"/>
      <protection/>
    </xf>
    <xf numFmtId="49" fontId="5" fillId="0" borderId="49" xfId="56" applyNumberFormat="1" applyFont="1" applyFill="1" applyBorder="1" applyAlignment="1">
      <alignment horizontal="centerContinuous"/>
      <protection/>
    </xf>
    <xf numFmtId="1" fontId="0" fillId="0" borderId="50" xfId="56" applyNumberFormat="1" applyFont="1" applyFill="1" applyBorder="1" applyAlignment="1">
      <alignment horizontal="center"/>
      <protection/>
    </xf>
    <xf numFmtId="49" fontId="0" fillId="0" borderId="38" xfId="56" applyNumberFormat="1" applyFont="1" applyFill="1" applyBorder="1" applyAlignment="1">
      <alignment horizontal="center"/>
      <protection/>
    </xf>
    <xf numFmtId="49" fontId="0" fillId="0" borderId="50" xfId="56" applyNumberFormat="1" applyFont="1" applyFill="1" applyBorder="1" applyAlignment="1">
      <alignment horizontal="center"/>
      <protection/>
    </xf>
    <xf numFmtId="194" fontId="0" fillId="0" borderId="10" xfId="56" applyNumberFormat="1" applyFont="1" applyFill="1" applyBorder="1" applyAlignment="1">
      <alignment horizontal="center"/>
      <protection/>
    </xf>
    <xf numFmtId="189" fontId="0" fillId="0" borderId="30" xfId="54" applyNumberFormat="1" applyFont="1" applyFill="1" applyBorder="1" applyAlignment="1">
      <alignment horizontal="center" vertical="center"/>
      <protection/>
    </xf>
    <xf numFmtId="49" fontId="0" fillId="0" borderId="11" xfId="54" applyNumberFormat="1" applyFont="1" applyFill="1" applyBorder="1" applyAlignment="1">
      <alignment horizontal="centerContinuous" vertical="center"/>
      <protection/>
    </xf>
    <xf numFmtId="49" fontId="0" fillId="0" borderId="11" xfId="54" applyNumberFormat="1" applyFont="1" applyFill="1" applyBorder="1" applyAlignment="1">
      <alignment horizontal="center" vertical="center"/>
      <protection/>
    </xf>
    <xf numFmtId="0" fontId="22" fillId="32" borderId="11" xfId="0" applyFont="1" applyFill="1" applyBorder="1" applyAlignment="1">
      <alignment horizontal="center" vertical="center" wrapText="1"/>
    </xf>
    <xf numFmtId="49" fontId="0" fillId="32" borderId="11" xfId="54" applyNumberFormat="1" applyFont="1" applyFill="1" applyBorder="1" applyAlignment="1">
      <alignment horizontal="center" vertical="center"/>
      <protection/>
    </xf>
    <xf numFmtId="189" fontId="0" fillId="0" borderId="10" xfId="56" applyNumberFormat="1" applyFont="1" applyFill="1" applyBorder="1" applyAlignment="1">
      <alignment horizontal="center"/>
      <protection/>
    </xf>
    <xf numFmtId="189" fontId="0" fillId="0" borderId="30" xfId="57" applyNumberFormat="1" applyFont="1" applyFill="1" applyBorder="1" applyAlignment="1">
      <alignment horizontal="center"/>
      <protection/>
    </xf>
    <xf numFmtId="191" fontId="0" fillId="0" borderId="50" xfId="56" applyNumberFormat="1" applyFont="1" applyFill="1" applyBorder="1" applyAlignment="1">
      <alignment horizontal="center"/>
      <protection/>
    </xf>
    <xf numFmtId="191" fontId="0" fillId="0" borderId="10" xfId="56" applyNumberFormat="1" applyFont="1" applyFill="1" applyBorder="1" applyAlignment="1">
      <alignment horizontal="center"/>
      <protection/>
    </xf>
    <xf numFmtId="189" fontId="0" fillId="0" borderId="10" xfId="56" applyNumberFormat="1" applyFont="1" applyFill="1" applyBorder="1" applyAlignment="1">
      <alignment horizontal="center"/>
      <protection/>
    </xf>
    <xf numFmtId="189" fontId="0" fillId="0" borderId="30" xfId="56" applyNumberFormat="1" applyFont="1" applyFill="1" applyBorder="1" applyAlignment="1">
      <alignment horizontal="center"/>
      <protection/>
    </xf>
    <xf numFmtId="49" fontId="0" fillId="0" borderId="14" xfId="56" applyNumberFormat="1" applyFont="1" applyFill="1" applyBorder="1" applyAlignment="1">
      <alignment horizontal="center"/>
      <protection/>
    </xf>
    <xf numFmtId="1" fontId="0" fillId="0" borderId="51" xfId="56" applyNumberFormat="1" applyFont="1" applyFill="1" applyBorder="1" applyAlignment="1">
      <alignment horizontal="center"/>
      <protection/>
    </xf>
    <xf numFmtId="1" fontId="0" fillId="0" borderId="20" xfId="56" applyNumberFormat="1" applyFont="1" applyFill="1" applyBorder="1" applyAlignment="1">
      <alignment horizontal="center"/>
      <protection/>
    </xf>
    <xf numFmtId="194" fontId="0" fillId="0" borderId="50" xfId="56" applyNumberFormat="1" applyFont="1" applyFill="1" applyBorder="1" applyAlignment="1">
      <alignment horizontal="center"/>
      <protection/>
    </xf>
    <xf numFmtId="49" fontId="0" fillId="0" borderId="10" xfId="54" applyNumberFormat="1" applyFont="1" applyFill="1" applyBorder="1" applyAlignment="1">
      <alignment horizontal="center" vertical="center"/>
      <protection/>
    </xf>
    <xf numFmtId="49" fontId="17" fillId="32" borderId="11" xfId="54" applyNumberFormat="1" applyFont="1" applyFill="1" applyBorder="1" applyAlignment="1">
      <alignment horizontal="center" vertical="center"/>
      <protection/>
    </xf>
    <xf numFmtId="49" fontId="0" fillId="32" borderId="10" xfId="54" applyNumberFormat="1" applyFont="1" applyFill="1" applyBorder="1" applyAlignment="1">
      <alignment horizontal="center" vertical="center"/>
      <protection/>
    </xf>
    <xf numFmtId="1" fontId="0" fillId="0" borderId="10" xfId="56" applyNumberFormat="1" applyFont="1" applyFill="1" applyBorder="1" applyAlignment="1">
      <alignment horizontal="center"/>
      <protection/>
    </xf>
    <xf numFmtId="189" fontId="0" fillId="0" borderId="10" xfId="57" applyNumberFormat="1" applyFont="1" applyFill="1" applyBorder="1" applyAlignment="1">
      <alignment horizontal="center"/>
      <protection/>
    </xf>
    <xf numFmtId="191" fontId="0" fillId="0" borderId="10" xfId="56" applyNumberFormat="1" applyFont="1" applyFill="1" applyBorder="1" applyAlignment="1">
      <alignment horizontal="center"/>
      <protection/>
    </xf>
    <xf numFmtId="0" fontId="22" fillId="32" borderId="10" xfId="0" applyFont="1" applyFill="1" applyBorder="1" applyAlignment="1">
      <alignment horizontal="center" vertical="center" wrapText="1"/>
    </xf>
    <xf numFmtId="49" fontId="0" fillId="32" borderId="10" xfId="54" applyNumberFormat="1" applyFont="1" applyFill="1" applyBorder="1" applyAlignment="1">
      <alignment horizontal="center" vertical="center"/>
      <protection/>
    </xf>
    <xf numFmtId="1" fontId="0" fillId="0" borderId="33" xfId="56" applyNumberFormat="1" applyFont="1" applyFill="1" applyBorder="1" applyAlignment="1">
      <alignment horizontal="center"/>
      <protection/>
    </xf>
    <xf numFmtId="0" fontId="0" fillId="32" borderId="14" xfId="59" applyFont="1" applyFill="1" applyBorder="1" applyAlignment="1">
      <alignment horizontal="center" vertical="center"/>
      <protection/>
    </xf>
    <xf numFmtId="49" fontId="17" fillId="32" borderId="10" xfId="54" applyNumberFormat="1" applyFont="1" applyFill="1" applyBorder="1" applyAlignment="1">
      <alignment horizontal="center" vertical="center"/>
      <protection/>
    </xf>
    <xf numFmtId="191" fontId="0" fillId="0" borderId="10" xfId="56" applyNumberFormat="1" applyFont="1" applyFill="1" applyBorder="1" applyAlignment="1">
      <alignment horizontal="centerContinuous"/>
      <protection/>
    </xf>
    <xf numFmtId="0" fontId="0" fillId="0" borderId="10" xfId="56" applyNumberFormat="1" applyFont="1" applyFill="1" applyBorder="1" applyAlignment="1">
      <alignment horizontal="center"/>
      <protection/>
    </xf>
    <xf numFmtId="194" fontId="0" fillId="0" borderId="50" xfId="56" applyNumberFormat="1" applyFont="1" applyFill="1" applyBorder="1" applyAlignment="1">
      <alignment horizontal="center"/>
      <protection/>
    </xf>
    <xf numFmtId="49" fontId="5" fillId="0" borderId="0" xfId="56" applyNumberFormat="1" applyFont="1" applyFill="1">
      <alignment/>
      <protection/>
    </xf>
    <xf numFmtId="1" fontId="5" fillId="0" borderId="38" xfId="56" applyNumberFormat="1" applyFont="1" applyFill="1" applyBorder="1" applyAlignment="1">
      <alignment horizontal="center"/>
      <protection/>
    </xf>
    <xf numFmtId="49" fontId="5" fillId="0" borderId="38" xfId="56" applyNumberFormat="1" applyFont="1" applyFill="1" applyBorder="1" applyAlignment="1">
      <alignment horizontal="center"/>
      <protection/>
    </xf>
    <xf numFmtId="49" fontId="5" fillId="0" borderId="50" xfId="56" applyNumberFormat="1" applyFont="1" applyFill="1" applyBorder="1" applyAlignment="1">
      <alignment horizontal="center"/>
      <protection/>
    </xf>
    <xf numFmtId="49" fontId="5" fillId="0" borderId="10" xfId="56" applyNumberFormat="1" applyFont="1" applyFill="1" applyBorder="1" applyAlignment="1">
      <alignment horizontal="center"/>
      <protection/>
    </xf>
    <xf numFmtId="189" fontId="5" fillId="0" borderId="30" xfId="54" applyNumberFormat="1" applyFont="1" applyFill="1" applyBorder="1" applyAlignment="1">
      <alignment horizontal="center" vertical="center"/>
      <protection/>
    </xf>
    <xf numFmtId="49" fontId="5" fillId="0" borderId="10" xfId="54" applyNumberFormat="1" applyFont="1" applyFill="1" applyBorder="1" applyAlignment="1">
      <alignment horizontal="center" vertical="center"/>
      <protection/>
    </xf>
    <xf numFmtId="0" fontId="43" fillId="32" borderId="10" xfId="0" applyFont="1" applyFill="1" applyBorder="1" applyAlignment="1">
      <alignment horizontal="center" vertical="center" wrapText="1"/>
    </xf>
    <xf numFmtId="189" fontId="5" fillId="0" borderId="10" xfId="56" applyNumberFormat="1" applyFont="1" applyFill="1" applyBorder="1" applyAlignment="1">
      <alignment horizontal="center"/>
      <protection/>
    </xf>
    <xf numFmtId="189" fontId="5" fillId="0" borderId="10" xfId="57" applyNumberFormat="1" applyFont="1" applyFill="1" applyBorder="1" applyAlignment="1">
      <alignment horizontal="center"/>
      <protection/>
    </xf>
    <xf numFmtId="191" fontId="5" fillId="0" borderId="50" xfId="56" applyNumberFormat="1" applyFont="1" applyFill="1" applyBorder="1" applyAlignment="1">
      <alignment horizontal="center"/>
      <protection/>
    </xf>
    <xf numFmtId="191" fontId="5" fillId="0" borderId="10" xfId="56" applyNumberFormat="1" applyFont="1" applyFill="1" applyBorder="1" applyAlignment="1">
      <alignment horizontal="center"/>
      <protection/>
    </xf>
    <xf numFmtId="189" fontId="5" fillId="0" borderId="10" xfId="56" applyNumberFormat="1" applyFont="1" applyFill="1" applyBorder="1" applyAlignment="1">
      <alignment horizontal="center"/>
      <protection/>
    </xf>
    <xf numFmtId="189" fontId="5" fillId="0" borderId="30" xfId="56" applyNumberFormat="1" applyFont="1" applyFill="1" applyBorder="1" applyAlignment="1">
      <alignment horizontal="center"/>
      <protection/>
    </xf>
    <xf numFmtId="49" fontId="5" fillId="0" borderId="14" xfId="56" applyNumberFormat="1" applyFont="1" applyFill="1" applyBorder="1" applyAlignment="1">
      <alignment horizontal="center"/>
      <protection/>
    </xf>
    <xf numFmtId="1" fontId="5" fillId="0" borderId="50" xfId="56" applyNumberFormat="1" applyFont="1" applyFill="1" applyBorder="1" applyAlignment="1">
      <alignment horizontal="center"/>
      <protection/>
    </xf>
    <xf numFmtId="1" fontId="5" fillId="0" borderId="33" xfId="56" applyNumberFormat="1" applyFont="1" applyFill="1" applyBorder="1" applyAlignment="1">
      <alignment horizontal="center"/>
      <protection/>
    </xf>
    <xf numFmtId="194" fontId="5" fillId="0" borderId="50" xfId="56" applyNumberFormat="1" applyFont="1" applyFill="1" applyBorder="1" applyAlignment="1">
      <alignment horizontal="center"/>
      <protection/>
    </xf>
    <xf numFmtId="189" fontId="5" fillId="0" borderId="10" xfId="56" applyNumberFormat="1" applyFont="1" applyFill="1" applyBorder="1" applyAlignment="1">
      <alignment horizontal="center"/>
      <protection/>
    </xf>
    <xf numFmtId="1" fontId="5" fillId="0" borderId="10" xfId="56" applyNumberFormat="1" applyFont="1" applyFill="1" applyBorder="1" applyAlignment="1">
      <alignment horizontal="center"/>
      <protection/>
    </xf>
    <xf numFmtId="0" fontId="5" fillId="0" borderId="10" xfId="56" applyNumberFormat="1" applyFont="1" applyFill="1" applyBorder="1" applyAlignment="1">
      <alignment horizontal="center"/>
      <protection/>
    </xf>
    <xf numFmtId="194" fontId="0" fillId="0" borderId="50" xfId="56" applyNumberFormat="1" applyFont="1" applyFill="1" applyBorder="1" applyAlignment="1">
      <alignment horizontal="center"/>
      <protection/>
    </xf>
    <xf numFmtId="1" fontId="0" fillId="0" borderId="38" xfId="56" applyNumberFormat="1" applyFont="1" applyFill="1" applyBorder="1" applyAlignment="1">
      <alignment horizontal="center"/>
      <protection/>
    </xf>
    <xf numFmtId="189" fontId="0" fillId="0" borderId="10" xfId="56" applyNumberFormat="1" applyFont="1" applyFill="1" applyBorder="1" applyAlignment="1">
      <alignment horizontal="center"/>
      <protection/>
    </xf>
    <xf numFmtId="49" fontId="0" fillId="0" borderId="0" xfId="54" applyNumberFormat="1" applyFont="1" applyFill="1" applyAlignment="1">
      <alignment horizontal="center" vertical="center"/>
      <protection/>
    </xf>
    <xf numFmtId="0" fontId="44" fillId="32" borderId="10" xfId="0" applyFont="1" applyFill="1" applyBorder="1" applyAlignment="1">
      <alignment horizontal="center" vertical="center" wrapText="1"/>
    </xf>
    <xf numFmtId="1" fontId="0" fillId="0" borderId="50" xfId="56" applyNumberFormat="1" applyFont="1" applyFill="1" applyBorder="1" applyAlignment="1">
      <alignment horizontal="center"/>
      <protection/>
    </xf>
    <xf numFmtId="49" fontId="0" fillId="0" borderId="18" xfId="54" applyNumberFormat="1" applyFont="1" applyFill="1" applyBorder="1" applyAlignment="1">
      <alignment horizontal="center" vertical="center"/>
      <protection/>
    </xf>
    <xf numFmtId="1" fontId="5" fillId="0" borderId="50" xfId="56" applyNumberFormat="1" applyFont="1" applyFill="1" applyBorder="1" applyAlignment="1">
      <alignment horizontal="center"/>
      <protection/>
    </xf>
    <xf numFmtId="49" fontId="5" fillId="0" borderId="0" xfId="54" applyNumberFormat="1" applyFont="1" applyFill="1" applyAlignment="1">
      <alignment horizontal="center" vertical="center"/>
      <protection/>
    </xf>
    <xf numFmtId="0" fontId="5" fillId="32" borderId="14" xfId="59" applyFont="1" applyFill="1" applyBorder="1" applyAlignment="1">
      <alignment horizontal="center" vertical="center"/>
      <protection/>
    </xf>
    <xf numFmtId="49" fontId="0" fillId="0" borderId="10" xfId="56" applyNumberFormat="1" applyFont="1" applyFill="1" applyBorder="1" applyAlignment="1">
      <alignment horizontal="center"/>
      <protection/>
    </xf>
    <xf numFmtId="0" fontId="0" fillId="0" borderId="38" xfId="56" applyNumberFormat="1" applyFont="1" applyFill="1" applyBorder="1" applyAlignment="1">
      <alignment horizontal="center"/>
      <protection/>
    </xf>
    <xf numFmtId="1" fontId="0" fillId="0" borderId="18" xfId="56" applyNumberFormat="1" applyFont="1" applyFill="1" applyBorder="1" applyAlignment="1">
      <alignment horizontal="center"/>
      <protection/>
    </xf>
    <xf numFmtId="0" fontId="0" fillId="0" borderId="0" xfId="56" applyNumberFormat="1" applyFont="1" applyFill="1">
      <alignment/>
      <protection/>
    </xf>
    <xf numFmtId="1" fontId="0" fillId="0" borderId="10" xfId="56" applyNumberFormat="1" applyFont="1" applyFill="1" applyBorder="1" applyAlignment="1">
      <alignment horizontal="center"/>
      <protection/>
    </xf>
    <xf numFmtId="1" fontId="0" fillId="0" borderId="18" xfId="56" applyNumberFormat="1" applyFont="1" applyFill="1" applyBorder="1" applyAlignment="1">
      <alignment horizontal="center"/>
      <protection/>
    </xf>
    <xf numFmtId="0" fontId="5" fillId="0" borderId="38" xfId="56" applyNumberFormat="1" applyFont="1" applyFill="1" applyBorder="1" applyAlignment="1">
      <alignment horizontal="center"/>
      <protection/>
    </xf>
    <xf numFmtId="1" fontId="5" fillId="0" borderId="18" xfId="56" applyNumberFormat="1" applyFont="1" applyFill="1" applyBorder="1" applyAlignment="1">
      <alignment horizontal="center"/>
      <protection/>
    </xf>
    <xf numFmtId="191" fontId="5" fillId="0" borderId="10" xfId="56" applyNumberFormat="1" applyFont="1" applyFill="1" applyBorder="1" applyAlignment="1" quotePrefix="1">
      <alignment horizontal="center"/>
      <protection/>
    </xf>
    <xf numFmtId="191" fontId="0" fillId="0" borderId="10" xfId="56" applyNumberFormat="1" applyFont="1" applyFill="1" applyBorder="1" applyAlignment="1" quotePrefix="1">
      <alignment horizontal="center"/>
      <protection/>
    </xf>
    <xf numFmtId="1" fontId="0" fillId="0" borderId="38" xfId="56" applyNumberFormat="1" applyFont="1" applyFill="1" applyBorder="1" applyAlignment="1">
      <alignment horizontal="center"/>
      <protection/>
    </xf>
    <xf numFmtId="49" fontId="0" fillId="0" borderId="50" xfId="56" applyNumberFormat="1" applyFont="1" applyFill="1" applyBorder="1" applyAlignment="1">
      <alignment horizontal="right"/>
      <protection/>
    </xf>
    <xf numFmtId="49" fontId="0" fillId="0" borderId="22" xfId="54" applyNumberFormat="1" applyFont="1" applyFill="1" applyBorder="1" applyAlignment="1">
      <alignment horizontal="center" vertical="center"/>
      <protection/>
    </xf>
    <xf numFmtId="49" fontId="5" fillId="32" borderId="10" xfId="54" applyNumberFormat="1" applyFont="1" applyFill="1" applyBorder="1" applyAlignment="1">
      <alignment horizontal="center" vertical="center"/>
      <protection/>
    </xf>
    <xf numFmtId="191" fontId="5" fillId="0" borderId="10" xfId="56" applyNumberFormat="1" applyFont="1" applyFill="1" applyBorder="1" applyAlignment="1">
      <alignment horizontal="center"/>
      <protection/>
    </xf>
    <xf numFmtId="49" fontId="5" fillId="0" borderId="50" xfId="56" applyNumberFormat="1" applyFont="1" applyFill="1" applyBorder="1" applyAlignment="1">
      <alignment horizontal="right"/>
      <protection/>
    </xf>
    <xf numFmtId="49" fontId="5" fillId="32" borderId="10" xfId="54" applyNumberFormat="1" applyFont="1" applyFill="1" applyBorder="1" applyAlignment="1">
      <alignment horizontal="center" vertical="center"/>
      <protection/>
    </xf>
    <xf numFmtId="1" fontId="0" fillId="0" borderId="36" xfId="56" applyNumberFormat="1" applyFont="1" applyFill="1" applyBorder="1" applyAlignment="1">
      <alignment horizontal="center"/>
      <protection/>
    </xf>
    <xf numFmtId="49" fontId="0" fillId="0" borderId="21" xfId="54" applyNumberFormat="1" applyFont="1" applyFill="1" applyBorder="1" applyAlignment="1">
      <alignment horizontal="center" vertical="center"/>
      <protection/>
    </xf>
    <xf numFmtId="1" fontId="0" fillId="0" borderId="33" xfId="56" applyNumberFormat="1" applyFont="1" applyFill="1" applyBorder="1" applyAlignment="1">
      <alignment horizontal="center"/>
      <protection/>
    </xf>
    <xf numFmtId="49" fontId="0" fillId="0" borderId="50" xfId="56" applyNumberFormat="1" applyFont="1" applyFill="1" applyBorder="1" applyAlignment="1">
      <alignment horizontal="right"/>
      <protection/>
    </xf>
    <xf numFmtId="0" fontId="0" fillId="32" borderId="10" xfId="59" applyFont="1" applyFill="1" applyBorder="1" applyAlignment="1">
      <alignment horizontal="center" vertical="center"/>
      <protection/>
    </xf>
    <xf numFmtId="1" fontId="0" fillId="0" borderId="45" xfId="56" applyNumberFormat="1" applyFont="1" applyFill="1" applyBorder="1" applyAlignment="1">
      <alignment horizontal="center"/>
      <protection/>
    </xf>
    <xf numFmtId="1" fontId="5" fillId="0" borderId="45" xfId="56" applyNumberFormat="1" applyFont="1" applyFill="1" applyBorder="1" applyAlignment="1">
      <alignment horizontal="center"/>
      <protection/>
    </xf>
    <xf numFmtId="1" fontId="5" fillId="0" borderId="36" xfId="56" applyNumberFormat="1" applyFont="1" applyFill="1" applyBorder="1" applyAlignment="1">
      <alignment horizontal="center"/>
      <protection/>
    </xf>
    <xf numFmtId="49" fontId="5" fillId="0" borderId="22" xfId="54" applyNumberFormat="1" applyFont="1" applyFill="1" applyBorder="1" applyAlignment="1">
      <alignment horizontal="center" vertical="center"/>
      <protection/>
    </xf>
    <xf numFmtId="1" fontId="5" fillId="0" borderId="10" xfId="56" applyNumberFormat="1" applyFont="1" applyFill="1" applyBorder="1" applyAlignment="1">
      <alignment horizontal="center"/>
      <protection/>
    </xf>
    <xf numFmtId="0" fontId="5" fillId="0" borderId="14" xfId="56" applyNumberFormat="1" applyFont="1" applyFill="1" applyBorder="1" applyAlignment="1">
      <alignment horizontal="center"/>
      <protection/>
    </xf>
    <xf numFmtId="0" fontId="0" fillId="0" borderId="52" xfId="0" applyFill="1" applyBorder="1" applyAlignment="1">
      <alignment horizontal="center" vertical="center" wrapText="1"/>
    </xf>
    <xf numFmtId="49" fontId="5" fillId="0" borderId="53" xfId="56" applyNumberFormat="1" applyFont="1" applyFill="1" applyBorder="1" applyAlignment="1">
      <alignment horizontal="center" wrapText="1"/>
      <protection/>
    </xf>
    <xf numFmtId="49" fontId="5" fillId="0" borderId="54" xfId="56" applyNumberFormat="1" applyFont="1" applyFill="1" applyBorder="1" applyAlignment="1">
      <alignment horizontal="right"/>
      <protection/>
    </xf>
    <xf numFmtId="49" fontId="5" fillId="0" borderId="21" xfId="56" applyNumberFormat="1" applyFont="1" applyFill="1" applyBorder="1" applyAlignment="1">
      <alignment horizontal="center"/>
      <protection/>
    </xf>
    <xf numFmtId="49" fontId="5" fillId="0" borderId="31" xfId="56" applyNumberFormat="1" applyFont="1" applyFill="1" applyBorder="1" applyAlignment="1">
      <alignment horizontal="center"/>
      <protection/>
    </xf>
    <xf numFmtId="49" fontId="5" fillId="0" borderId="20" xfId="54" applyNumberFormat="1" applyFont="1" applyFill="1" applyBorder="1" applyAlignment="1">
      <alignment horizontal="center" vertical="center"/>
      <protection/>
    </xf>
    <xf numFmtId="49" fontId="5" fillId="0" borderId="11" xfId="54" applyNumberFormat="1" applyFont="1" applyFill="1" applyBorder="1" applyAlignment="1">
      <alignment horizontal="center" vertical="center"/>
      <protection/>
    </xf>
    <xf numFmtId="49" fontId="1" fillId="32" borderId="22" xfId="56" applyNumberFormat="1" applyFont="1" applyFill="1" applyBorder="1" applyAlignment="1">
      <alignment horizontal="center" vertical="center"/>
      <protection/>
    </xf>
    <xf numFmtId="49" fontId="5" fillId="32" borderId="22" xfId="56" applyNumberFormat="1" applyFont="1" applyFill="1" applyBorder="1" applyAlignment="1">
      <alignment horizontal="center"/>
      <protection/>
    </xf>
    <xf numFmtId="49" fontId="5" fillId="0" borderId="55" xfId="57" applyNumberFormat="1" applyFont="1" applyFill="1" applyBorder="1" applyAlignment="1">
      <alignment horizontal="center"/>
      <protection/>
    </xf>
    <xf numFmtId="49" fontId="5" fillId="0" borderId="32" xfId="57" applyNumberFormat="1" applyFont="1" applyFill="1" applyBorder="1" applyAlignment="1">
      <alignment horizontal="centerContinuous"/>
      <protection/>
    </xf>
    <xf numFmtId="49" fontId="5" fillId="0" borderId="54" xfId="56" applyNumberFormat="1" applyFont="1" applyFill="1" applyBorder="1" applyAlignment="1">
      <alignment horizontal="center"/>
      <protection/>
    </xf>
    <xf numFmtId="49" fontId="5" fillId="0" borderId="56" xfId="56" applyNumberFormat="1" applyFont="1" applyFill="1" applyBorder="1" applyAlignment="1">
      <alignment horizontal="center"/>
      <protection/>
    </xf>
    <xf numFmtId="0" fontId="0" fillId="0" borderId="57" xfId="0" applyFill="1" applyBorder="1" applyAlignment="1">
      <alignment horizontal="center" vertical="center" wrapText="1"/>
    </xf>
    <xf numFmtId="49" fontId="5" fillId="0" borderId="10" xfId="56" applyNumberFormat="1" applyFont="1" applyFill="1" applyBorder="1" applyAlignment="1">
      <alignment horizontal="center" wrapText="1"/>
      <protection/>
    </xf>
    <xf numFmtId="49" fontId="5" fillId="0" borderId="47" xfId="56" applyNumberFormat="1" applyFont="1" applyFill="1" applyBorder="1" applyAlignment="1">
      <alignment horizontal="right"/>
      <protection/>
    </xf>
    <xf numFmtId="49" fontId="5" fillId="0" borderId="30" xfId="56" applyNumberFormat="1" applyFont="1" applyFill="1" applyBorder="1" applyAlignment="1">
      <alignment horizontal="center"/>
      <protection/>
    </xf>
    <xf numFmtId="49" fontId="5" fillId="0" borderId="19" xfId="54" applyNumberFormat="1" applyFont="1" applyFill="1" applyBorder="1" applyAlignment="1">
      <alignment horizontal="center" vertical="center"/>
      <protection/>
    </xf>
    <xf numFmtId="0" fontId="0" fillId="0" borderId="58" xfId="0" applyFill="1" applyBorder="1" applyAlignment="1">
      <alignment horizontal="center" vertical="center" wrapText="1"/>
    </xf>
    <xf numFmtId="49" fontId="0" fillId="0" borderId="57" xfId="56" applyNumberFormat="1" applyFont="1" applyFill="1" applyBorder="1" applyAlignment="1" quotePrefix="1">
      <alignment horizontal="center" wrapText="1"/>
      <protection/>
    </xf>
    <xf numFmtId="49" fontId="0" fillId="0" borderId="59" xfId="56" applyNumberFormat="1" applyFont="1" applyFill="1" applyBorder="1" applyAlignment="1" quotePrefix="1">
      <alignment horizontal="center" wrapText="1"/>
      <protection/>
    </xf>
    <xf numFmtId="49" fontId="5" fillId="0" borderId="53" xfId="56" applyNumberFormat="1" applyFont="1" applyFill="1" applyBorder="1" applyAlignment="1">
      <alignment horizontal="right"/>
      <protection/>
    </xf>
    <xf numFmtId="49" fontId="5" fillId="0" borderId="0" xfId="56" applyNumberFormat="1" applyFont="1" applyFill="1" applyBorder="1" applyAlignment="1">
      <alignment horizontal="left"/>
      <protection/>
    </xf>
    <xf numFmtId="49" fontId="5" fillId="0" borderId="56" xfId="56" applyNumberFormat="1" applyFont="1" applyFill="1" applyBorder="1" applyAlignment="1">
      <alignment horizontal="centerContinuous"/>
      <protection/>
    </xf>
    <xf numFmtId="49" fontId="5" fillId="0" borderId="47" xfId="56" applyNumberFormat="1" applyFont="1" applyFill="1" applyBorder="1" applyAlignment="1">
      <alignment horizontal="center"/>
      <protection/>
    </xf>
    <xf numFmtId="49" fontId="45" fillId="0" borderId="21" xfId="56" applyNumberFormat="1" applyFont="1" applyFill="1" applyBorder="1" applyAlignment="1">
      <alignment horizontal="center"/>
      <protection/>
    </xf>
    <xf numFmtId="49" fontId="1" fillId="32" borderId="37" xfId="56" applyNumberFormat="1" applyFont="1" applyFill="1" applyBorder="1" applyAlignment="1">
      <alignment horizontal="center" wrapText="1"/>
      <protection/>
    </xf>
    <xf numFmtId="49" fontId="5" fillId="32" borderId="37" xfId="56" applyNumberFormat="1" applyFont="1" applyFill="1" applyBorder="1" applyAlignment="1">
      <alignment horizontal="center"/>
      <protection/>
    </xf>
    <xf numFmtId="49" fontId="5" fillId="0" borderId="32" xfId="57" applyNumberFormat="1" applyFont="1" applyFill="1" applyBorder="1" applyAlignment="1">
      <alignment horizontal="center"/>
      <protection/>
    </xf>
    <xf numFmtId="49" fontId="5" fillId="0" borderId="0" xfId="56" applyNumberFormat="1" applyFont="1" applyFill="1" applyBorder="1">
      <alignment/>
      <protection/>
    </xf>
    <xf numFmtId="49" fontId="5" fillId="0" borderId="0" xfId="56" applyNumberFormat="1" applyFont="1" applyFill="1" applyBorder="1" applyAlignment="1">
      <alignment horizontal="centerContinuous"/>
      <protection/>
    </xf>
    <xf numFmtId="49" fontId="45" fillId="0" borderId="17" xfId="56" applyNumberFormat="1" applyFont="1" applyFill="1" applyBorder="1" applyAlignment="1">
      <alignment horizontal="center"/>
      <protection/>
    </xf>
    <xf numFmtId="49" fontId="5" fillId="0" borderId="56" xfId="56" applyNumberFormat="1" applyFont="1" applyFill="1" applyBorder="1" applyAlignment="1" quotePrefix="1">
      <alignment horizontal="center"/>
      <protection/>
    </xf>
    <xf numFmtId="49" fontId="5" fillId="0" borderId="53" xfId="56" applyNumberFormat="1" applyFont="1" applyFill="1" applyBorder="1" applyAlignment="1">
      <alignment horizontal="center"/>
      <protection/>
    </xf>
    <xf numFmtId="49" fontId="5" fillId="0" borderId="56" xfId="56" applyNumberFormat="1" applyFont="1" applyFill="1" applyBorder="1" applyAlignment="1">
      <alignment horizontal="center"/>
      <protection/>
    </xf>
    <xf numFmtId="49" fontId="5" fillId="0" borderId="53" xfId="56" applyNumberFormat="1" applyFont="1" applyFill="1" applyBorder="1" applyAlignment="1">
      <alignment horizontal="left"/>
      <protection/>
    </xf>
    <xf numFmtId="49" fontId="5" fillId="0" borderId="0" xfId="56" applyNumberFormat="1" applyFont="1" applyFill="1" applyBorder="1" applyAlignment="1">
      <alignment horizontal="center"/>
      <protection/>
    </xf>
    <xf numFmtId="49" fontId="45" fillId="0" borderId="38" xfId="56" applyNumberFormat="1" applyFont="1" applyFill="1" applyBorder="1" applyAlignment="1">
      <alignment horizontal="center"/>
      <protection/>
    </xf>
    <xf numFmtId="49" fontId="45" fillId="0" borderId="18" xfId="56" applyNumberFormat="1" applyFont="1" applyFill="1" applyBorder="1" applyAlignment="1">
      <alignment horizontal="center"/>
      <protection/>
    </xf>
    <xf numFmtId="49" fontId="42" fillId="0" borderId="46" xfId="57" applyNumberFormat="1" applyFont="1" applyFill="1" applyBorder="1" applyAlignment="1">
      <alignment horizontal="left"/>
      <protection/>
    </xf>
    <xf numFmtId="49" fontId="0" fillId="0" borderId="0" xfId="57" applyNumberFormat="1" applyFont="1" applyFill="1" applyAlignment="1">
      <alignment horizontal="center"/>
      <protection/>
    </xf>
    <xf numFmtId="49" fontId="46" fillId="0" borderId="53" xfId="56" applyNumberFormat="1" applyFont="1" applyFill="1" applyBorder="1" applyAlignment="1">
      <alignment horizontal="right"/>
      <protection/>
    </xf>
    <xf numFmtId="49" fontId="46" fillId="0" borderId="0" xfId="56" applyNumberFormat="1" applyFont="1" applyFill="1" applyBorder="1">
      <alignment/>
      <protection/>
    </xf>
    <xf numFmtId="49" fontId="46" fillId="0" borderId="0" xfId="56" applyNumberFormat="1" applyFont="1" applyFill="1" applyBorder="1" applyAlignment="1">
      <alignment horizontal="center"/>
      <protection/>
    </xf>
    <xf numFmtId="49" fontId="46" fillId="0" borderId="56" xfId="56" applyNumberFormat="1" applyFont="1" applyFill="1" applyBorder="1" applyAlignment="1">
      <alignment horizontal="center"/>
      <protection/>
    </xf>
    <xf numFmtId="49" fontId="45" fillId="0" borderId="33" xfId="56" applyNumberFormat="1" applyFont="1" applyFill="1" applyBorder="1" applyAlignment="1">
      <alignment horizontal="center"/>
      <protection/>
    </xf>
    <xf numFmtId="49" fontId="17" fillId="0" borderId="60" xfId="56" applyNumberFormat="1" applyFont="1" applyFill="1" applyBorder="1" applyAlignment="1">
      <alignment horizontal="center" vertical="center" wrapText="1"/>
      <protection/>
    </xf>
    <xf numFmtId="49" fontId="17" fillId="0" borderId="61" xfId="56" applyNumberFormat="1" applyFont="1" applyFill="1" applyBorder="1" applyAlignment="1">
      <alignment horizontal="center" wrapText="1"/>
      <protection/>
    </xf>
    <xf numFmtId="49" fontId="17" fillId="0" borderId="62" xfId="56" applyNumberFormat="1" applyFont="1" applyFill="1" applyBorder="1" applyAlignment="1">
      <alignment horizontal="center" wrapText="1"/>
      <protection/>
    </xf>
    <xf numFmtId="49" fontId="5" fillId="0" borderId="61" xfId="56" applyNumberFormat="1" applyFont="1" applyFill="1" applyBorder="1" applyAlignment="1">
      <alignment horizontal="left"/>
      <protection/>
    </xf>
    <xf numFmtId="49" fontId="5" fillId="0" borderId="13" xfId="56" applyNumberFormat="1" applyFont="1" applyFill="1" applyBorder="1" applyAlignment="1">
      <alignment horizontal="left"/>
      <protection/>
    </xf>
    <xf numFmtId="49" fontId="5" fillId="0" borderId="62" xfId="56" applyNumberFormat="1" applyFont="1" applyFill="1" applyBorder="1" applyAlignment="1">
      <alignment horizontal="centerContinuous"/>
      <protection/>
    </xf>
    <xf numFmtId="49" fontId="5" fillId="0" borderId="27" xfId="56" applyNumberFormat="1" applyFont="1" applyFill="1" applyBorder="1" applyAlignment="1">
      <alignment horizontal="center"/>
      <protection/>
    </xf>
    <xf numFmtId="49" fontId="5" fillId="0" borderId="12" xfId="56" applyNumberFormat="1" applyFont="1" applyFill="1" applyBorder="1" applyAlignment="1">
      <alignment horizontal="center"/>
      <protection/>
    </xf>
    <xf numFmtId="49" fontId="1" fillId="32" borderId="63" xfId="56" applyNumberFormat="1" applyFont="1" applyFill="1" applyBorder="1" applyAlignment="1">
      <alignment horizontal="center" wrapText="1"/>
      <protection/>
    </xf>
    <xf numFmtId="49" fontId="5" fillId="32" borderId="63" xfId="56" applyNumberFormat="1" applyFont="1" applyFill="1" applyBorder="1" applyAlignment="1">
      <alignment horizontal="center" wrapText="1"/>
      <protection/>
    </xf>
    <xf numFmtId="49" fontId="46" fillId="0" borderId="48" xfId="57" applyNumberFormat="1" applyFont="1" applyFill="1" applyBorder="1" applyAlignment="1">
      <alignment horizontal="center"/>
      <protection/>
    </xf>
    <xf numFmtId="49" fontId="46" fillId="0" borderId="44" xfId="57" applyNumberFormat="1" applyFont="1" applyFill="1" applyBorder="1" applyAlignment="1">
      <alignment horizontal="center"/>
      <protection/>
    </xf>
    <xf numFmtId="49" fontId="5" fillId="0" borderId="61" xfId="56" applyNumberFormat="1" applyFont="1" applyFill="1" applyBorder="1" applyAlignment="1">
      <alignment horizontal="right"/>
      <protection/>
    </xf>
    <xf numFmtId="49" fontId="5" fillId="0" borderId="13" xfId="56" applyNumberFormat="1" applyFont="1" applyFill="1" applyBorder="1">
      <alignment/>
      <protection/>
    </xf>
    <xf numFmtId="49" fontId="5" fillId="0" borderId="13" xfId="56" applyNumberFormat="1" applyFont="1" applyFill="1" applyBorder="1" applyAlignment="1">
      <alignment horizontal="center"/>
      <protection/>
    </xf>
    <xf numFmtId="49" fontId="5" fillId="0" borderId="62" xfId="56" applyNumberFormat="1" applyFont="1" applyFill="1" applyBorder="1" applyAlignment="1">
      <alignment horizontal="center"/>
      <protection/>
    </xf>
    <xf numFmtId="49" fontId="0" fillId="0" borderId="16" xfId="56" applyNumberFormat="1" applyFont="1" applyFill="1" applyBorder="1" applyAlignment="1">
      <alignment horizontal="center"/>
      <protection/>
    </xf>
    <xf numFmtId="49" fontId="14" fillId="0" borderId="16" xfId="56" applyNumberFormat="1" applyFont="1" applyFill="1" applyBorder="1" applyAlignment="1">
      <alignment horizontal="center" wrapText="1"/>
      <protection/>
    </xf>
    <xf numFmtId="49" fontId="14" fillId="0" borderId="0" xfId="56" applyNumberFormat="1" applyFont="1" applyFill="1" applyBorder="1" applyAlignment="1">
      <alignment horizontal="center" wrapText="1"/>
      <protection/>
    </xf>
    <xf numFmtId="49" fontId="0" fillId="0" borderId="0" xfId="55" applyNumberFormat="1" applyFont="1" applyFill="1">
      <alignment/>
      <protection/>
    </xf>
    <xf numFmtId="49" fontId="0" fillId="0" borderId="0" xfId="55" applyNumberFormat="1" applyFont="1" applyFill="1" applyAlignment="1">
      <alignment horizontal="center"/>
      <protection/>
    </xf>
    <xf numFmtId="49" fontId="47" fillId="0" borderId="0" xfId="55" applyNumberFormat="1" applyFont="1" applyFill="1" applyAlignment="1">
      <alignment horizontal="right"/>
      <protection/>
    </xf>
    <xf numFmtId="49" fontId="0" fillId="0" borderId="0" xfId="55" applyNumberFormat="1" applyFont="1" applyFill="1" applyAlignment="1">
      <alignment horizontal="right"/>
      <protection/>
    </xf>
    <xf numFmtId="49" fontId="0" fillId="0" borderId="0" xfId="55" applyNumberFormat="1" applyFont="1" applyFill="1" applyAlignment="1">
      <alignment/>
      <protection/>
    </xf>
    <xf numFmtId="49" fontId="48" fillId="0" borderId="0" xfId="55" applyNumberFormat="1" applyFont="1" applyFill="1" applyAlignment="1">
      <alignment horizontal="center"/>
      <protection/>
    </xf>
    <xf numFmtId="49" fontId="15" fillId="0" borderId="0" xfId="55" applyNumberFormat="1" applyFont="1" applyFill="1" applyAlignment="1">
      <alignment horizontal="center"/>
      <protection/>
    </xf>
    <xf numFmtId="49" fontId="15" fillId="0" borderId="0" xfId="55" applyNumberFormat="1" applyFont="1" applyFill="1">
      <alignment/>
      <protection/>
    </xf>
    <xf numFmtId="49" fontId="49" fillId="0" borderId="0" xfId="55" applyNumberFormat="1" applyFont="1" applyFill="1" applyAlignment="1">
      <alignment horizontal="left"/>
      <protection/>
    </xf>
    <xf numFmtId="49" fontId="47" fillId="0" borderId="0" xfId="55" applyNumberFormat="1" applyFont="1" applyFill="1" applyAlignment="1">
      <alignment horizontal="center"/>
      <protection/>
    </xf>
    <xf numFmtId="49" fontId="14" fillId="0" borderId="0" xfId="56" applyNumberFormat="1" applyFont="1" applyFill="1" applyAlignment="1">
      <alignment horizontal="center" wrapText="1"/>
      <protection/>
    </xf>
    <xf numFmtId="49" fontId="50" fillId="0" borderId="0" xfId="55" applyNumberFormat="1" applyFont="1" applyFill="1" applyAlignment="1">
      <alignment horizontal="center"/>
      <protection/>
    </xf>
    <xf numFmtId="49" fontId="51" fillId="0" borderId="0" xfId="55" applyNumberFormat="1" applyFont="1" applyFill="1" applyAlignment="1">
      <alignment horizontal="left"/>
      <protection/>
    </xf>
    <xf numFmtId="49" fontId="52" fillId="0" borderId="0" xfId="56" applyNumberFormat="1" applyFont="1" applyFill="1" applyAlignment="1">
      <alignment horizontal="left"/>
      <protection/>
    </xf>
    <xf numFmtId="49" fontId="14" fillId="0" borderId="0" xfId="56" applyNumberFormat="1" applyFont="1" applyFill="1" applyAlignment="1">
      <alignment horizontal="center"/>
      <protection/>
    </xf>
    <xf numFmtId="49" fontId="5" fillId="0" borderId="0" xfId="56" applyNumberFormat="1" applyFont="1" applyFill="1" applyAlignment="1">
      <alignment horizontal="left"/>
      <protection/>
    </xf>
    <xf numFmtId="0" fontId="11" fillId="0" borderId="0" xfId="59" applyFont="1" applyFill="1" applyBorder="1">
      <alignment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2" fontId="19" fillId="0" borderId="24" xfId="0" applyNumberFormat="1" applyFont="1" applyBorder="1" applyAlignment="1">
      <alignment horizontal="center" vertical="top" wrapText="1"/>
    </xf>
    <xf numFmtId="49" fontId="11" fillId="0" borderId="10" xfId="54" applyNumberFormat="1" applyFont="1" applyFill="1" applyBorder="1" applyAlignment="1">
      <alignment horizontal="center" vertical="center"/>
      <protection/>
    </xf>
    <xf numFmtId="0" fontId="56" fillId="0" borderId="11" xfId="0" applyFont="1" applyFill="1" applyBorder="1" applyAlignment="1">
      <alignment horizontal="center" vertical="top" wrapText="1"/>
    </xf>
    <xf numFmtId="2" fontId="11" fillId="0" borderId="20" xfId="59" applyNumberFormat="1" applyFont="1" applyFill="1" applyBorder="1" applyAlignment="1">
      <alignment horizontal="center" vertical="center"/>
      <protection/>
    </xf>
    <xf numFmtId="49" fontId="2" fillId="32" borderId="10" xfId="54" applyNumberFormat="1" applyFont="1" applyFill="1" applyBorder="1" applyAlignment="1">
      <alignment horizontal="center" vertical="center"/>
      <protection/>
    </xf>
    <xf numFmtId="49" fontId="11" fillId="0" borderId="11" xfId="54" applyNumberFormat="1" applyFont="1" applyFill="1" applyBorder="1" applyAlignment="1">
      <alignment horizontal="center" vertical="center"/>
      <protection/>
    </xf>
    <xf numFmtId="0" fontId="56" fillId="0" borderId="10" xfId="0" applyFont="1" applyFill="1" applyBorder="1" applyAlignment="1">
      <alignment horizontal="center" vertical="center" wrapText="1"/>
    </xf>
    <xf numFmtId="189" fontId="11" fillId="0" borderId="18" xfId="59" applyNumberFormat="1" applyFont="1" applyFill="1" applyBorder="1" applyAlignment="1">
      <alignment horizontal="center" vertical="center"/>
      <protection/>
    </xf>
    <xf numFmtId="0" fontId="12" fillId="32" borderId="10" xfId="0" applyFont="1" applyFill="1" applyBorder="1" applyAlignment="1">
      <alignment horizontal="center" vertical="center" wrapText="1"/>
    </xf>
    <xf numFmtId="2" fontId="11" fillId="0" borderId="10" xfId="59" applyNumberFormat="1" applyFont="1" applyFill="1" applyBorder="1" applyAlignment="1">
      <alignment horizontal="center" vertical="center"/>
      <protection/>
    </xf>
    <xf numFmtId="0" fontId="56" fillId="0" borderId="10" xfId="0" applyFont="1" applyFill="1" applyBorder="1" applyAlignment="1">
      <alignment horizontal="center" vertical="top" wrapText="1"/>
    </xf>
    <xf numFmtId="2" fontId="11" fillId="0" borderId="18" xfId="59" applyNumberFormat="1" applyFont="1" applyFill="1" applyBorder="1" applyAlignment="1">
      <alignment horizontal="center" vertical="center"/>
      <protection/>
    </xf>
    <xf numFmtId="49" fontId="11" fillId="0" borderId="21" xfId="54" applyNumberFormat="1" applyFont="1" applyFill="1" applyBorder="1" applyAlignment="1">
      <alignment horizontal="center" vertical="center"/>
      <protection/>
    </xf>
    <xf numFmtId="0" fontId="12" fillId="32" borderId="10" xfId="0" applyFont="1" applyFill="1" applyBorder="1" applyAlignment="1">
      <alignment horizontal="center" vertical="top" wrapText="1"/>
    </xf>
    <xf numFmtId="2" fontId="57" fillId="0" borderId="24" xfId="0" applyNumberFormat="1" applyFont="1" applyBorder="1" applyAlignment="1">
      <alignment horizontal="center" vertical="top" wrapText="1"/>
    </xf>
    <xf numFmtId="49" fontId="16" fillId="0" borderId="10" xfId="54" applyNumberFormat="1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top" wrapText="1"/>
    </xf>
    <xf numFmtId="189" fontId="16" fillId="0" borderId="18" xfId="59" applyNumberFormat="1" applyFont="1" applyFill="1" applyBorder="1" applyAlignment="1">
      <alignment horizontal="center" vertical="center"/>
      <protection/>
    </xf>
    <xf numFmtId="0" fontId="13" fillId="32" borderId="10" xfId="0" applyFont="1" applyFill="1" applyBorder="1" applyAlignment="1">
      <alignment horizontal="center" vertical="center" wrapText="1"/>
    </xf>
    <xf numFmtId="2" fontId="16" fillId="0" borderId="10" xfId="59" applyNumberFormat="1" applyFont="1" applyFill="1" applyBorder="1" applyAlignment="1">
      <alignment horizontal="center" vertical="center"/>
      <protection/>
    </xf>
    <xf numFmtId="0" fontId="13" fillId="32" borderId="10" xfId="0" applyFont="1" applyFill="1" applyBorder="1" applyAlignment="1">
      <alignment horizontal="center" vertical="top" wrapText="1"/>
    </xf>
    <xf numFmtId="0" fontId="11" fillId="32" borderId="10" xfId="59" applyNumberFormat="1" applyFont="1" applyFill="1" applyBorder="1" applyAlignment="1">
      <alignment horizontal="center" vertical="center"/>
      <protection/>
    </xf>
    <xf numFmtId="0" fontId="16" fillId="32" borderId="10" xfId="59" applyNumberFormat="1" applyFont="1" applyFill="1" applyBorder="1" applyAlignment="1">
      <alignment horizontal="center" vertical="center"/>
      <protection/>
    </xf>
    <xf numFmtId="0" fontId="16" fillId="0" borderId="30" xfId="59" applyFont="1" applyFill="1" applyBorder="1" applyAlignment="1">
      <alignment horizontal="center" vertical="center" wrapText="1"/>
      <protection/>
    </xf>
    <xf numFmtId="2" fontId="58" fillId="0" borderId="24" xfId="0" applyNumberFormat="1" applyFont="1" applyBorder="1" applyAlignment="1">
      <alignment horizontal="center" vertical="top" wrapText="1"/>
    </xf>
    <xf numFmtId="189" fontId="11" fillId="0" borderId="17" xfId="59" applyNumberFormat="1" applyFont="1" applyFill="1" applyBorder="1" applyAlignment="1">
      <alignment horizontal="center" vertical="center"/>
      <protection/>
    </xf>
    <xf numFmtId="0" fontId="12" fillId="0" borderId="22" xfId="0" applyFont="1" applyFill="1" applyBorder="1" applyAlignment="1">
      <alignment horizontal="center" vertical="top" wrapText="1"/>
    </xf>
    <xf numFmtId="0" fontId="55" fillId="0" borderId="22" xfId="0" applyFont="1" applyFill="1" applyBorder="1" applyAlignment="1">
      <alignment horizontal="center" vertical="center" wrapText="1"/>
    </xf>
    <xf numFmtId="2" fontId="57" fillId="0" borderId="28" xfId="0" applyNumberFormat="1" applyFont="1" applyBorder="1" applyAlignment="1">
      <alignment horizontal="center" vertical="top" wrapText="1"/>
    </xf>
    <xf numFmtId="189" fontId="16" fillId="0" borderId="17" xfId="59" applyNumberFormat="1" applyFont="1" applyFill="1" applyBorder="1" applyAlignment="1">
      <alignment horizontal="center" vertical="center"/>
      <protection/>
    </xf>
    <xf numFmtId="0" fontId="2" fillId="0" borderId="45" xfId="59" applyFont="1" applyBorder="1" applyAlignment="1">
      <alignment horizontal="center" vertical="center" wrapText="1"/>
      <protection/>
    </xf>
    <xf numFmtId="0" fontId="2" fillId="0" borderId="18" xfId="59" applyFont="1" applyBorder="1" applyAlignment="1">
      <alignment horizontal="center" vertical="center" wrapText="1"/>
      <protection/>
    </xf>
    <xf numFmtId="0" fontId="2" fillId="32" borderId="10" xfId="59" applyFont="1" applyFill="1" applyBorder="1" applyAlignment="1">
      <alignment horizontal="center" vertical="center" wrapText="1"/>
      <protection/>
    </xf>
    <xf numFmtId="0" fontId="2" fillId="0" borderId="37" xfId="59" applyFont="1" applyFill="1" applyBorder="1" applyAlignment="1">
      <alignment horizontal="center" vertical="center" wrapText="1"/>
      <protection/>
    </xf>
    <xf numFmtId="0" fontId="20" fillId="0" borderId="21" xfId="59" applyFont="1" applyFill="1" applyBorder="1" applyAlignment="1">
      <alignment horizontal="center" vertical="center" wrapText="1"/>
      <protection/>
    </xf>
    <xf numFmtId="0" fontId="2" fillId="0" borderId="55" xfId="59" applyFont="1" applyBorder="1" applyAlignment="1">
      <alignment horizontal="center" vertical="center" wrapText="1"/>
      <protection/>
    </xf>
    <xf numFmtId="0" fontId="2" fillId="0" borderId="33" xfId="59" applyFont="1" applyBorder="1" applyAlignment="1">
      <alignment horizontal="center" vertical="center" wrapText="1"/>
      <protection/>
    </xf>
    <xf numFmtId="0" fontId="2" fillId="0" borderId="18" xfId="59" applyFont="1" applyBorder="1" applyAlignment="1">
      <alignment horizontal="center" vertical="center" wrapText="1"/>
      <protection/>
    </xf>
    <xf numFmtId="0" fontId="2" fillId="0" borderId="18" xfId="59" applyFont="1" applyBorder="1" applyAlignment="1">
      <alignment vertical="center" wrapText="1"/>
      <protection/>
    </xf>
    <xf numFmtId="0" fontId="2" fillId="0" borderId="32" xfId="59" applyFont="1" applyFill="1" applyBorder="1" applyAlignment="1">
      <alignment horizontal="center" vertical="center"/>
      <protection/>
    </xf>
    <xf numFmtId="0" fontId="2" fillId="0" borderId="55" xfId="59" applyFont="1" applyFill="1" applyBorder="1" applyAlignment="1">
      <alignment horizontal="center" vertical="center"/>
      <protection/>
    </xf>
    <xf numFmtId="0" fontId="2" fillId="0" borderId="47" xfId="59" applyFont="1" applyFill="1" applyBorder="1" applyAlignment="1">
      <alignment horizontal="center" vertical="center"/>
      <protection/>
    </xf>
    <xf numFmtId="0" fontId="2" fillId="0" borderId="21" xfId="59" applyFont="1" applyFill="1" applyBorder="1" applyAlignment="1">
      <alignment vertical="center"/>
      <protection/>
    </xf>
    <xf numFmtId="0" fontId="2" fillId="0" borderId="17" xfId="59" applyFont="1" applyFill="1" applyBorder="1" applyAlignment="1">
      <alignment horizontal="center" vertical="center" wrapText="1"/>
      <protection/>
    </xf>
    <xf numFmtId="0" fontId="2" fillId="0" borderId="33" xfId="59" applyFont="1" applyFill="1" applyBorder="1" applyAlignment="1">
      <alignment horizontal="center" vertical="center" wrapText="1"/>
      <protection/>
    </xf>
    <xf numFmtId="0" fontId="2" fillId="0" borderId="18" xfId="59" applyFont="1" applyFill="1" applyBorder="1" applyAlignment="1">
      <alignment horizontal="center" vertical="center" wrapText="1"/>
      <protection/>
    </xf>
    <xf numFmtId="0" fontId="2" fillId="0" borderId="17" xfId="59" applyFont="1" applyFill="1" applyBorder="1" applyAlignment="1">
      <alignment vertical="center" wrapText="1"/>
      <protection/>
    </xf>
    <xf numFmtId="0" fontId="2" fillId="0" borderId="17" xfId="59" applyFont="1" applyFill="1" applyBorder="1" applyAlignment="1">
      <alignment horizontal="center" vertical="center"/>
      <protection/>
    </xf>
    <xf numFmtId="0" fontId="2" fillId="0" borderId="33" xfId="59" applyFont="1" applyFill="1" applyBorder="1" applyAlignment="1">
      <alignment horizontal="center" vertical="center"/>
      <protection/>
    </xf>
    <xf numFmtId="0" fontId="2" fillId="0" borderId="18" xfId="59" applyFont="1" applyFill="1" applyBorder="1" applyAlignment="1">
      <alignment horizontal="center" vertical="center"/>
      <protection/>
    </xf>
    <xf numFmtId="0" fontId="2" fillId="0" borderId="21" xfId="59" applyFont="1" applyBorder="1" applyAlignment="1">
      <alignment vertical="center"/>
      <protection/>
    </xf>
    <xf numFmtId="0" fontId="59" fillId="0" borderId="0" xfId="0" applyNumberFormat="1" applyFont="1" applyAlignment="1">
      <alignment horizontal="right" vertical="top" wrapText="1"/>
    </xf>
    <xf numFmtId="0" fontId="59" fillId="0" borderId="0" xfId="0" applyFont="1" applyAlignment="1">
      <alignment wrapText="1"/>
    </xf>
    <xf numFmtId="0" fontId="18" fillId="32" borderId="0" xfId="59" applyFont="1" applyFill="1" applyAlignment="1">
      <alignment vertical="center" wrapText="1"/>
      <protection/>
    </xf>
    <xf numFmtId="0" fontId="18" fillId="32" borderId="0" xfId="59" applyFont="1" applyFill="1" applyAlignment="1">
      <alignment horizontal="center" wrapText="1"/>
      <protection/>
    </xf>
    <xf numFmtId="2" fontId="11" fillId="0" borderId="0" xfId="59" applyNumberFormat="1" applyFont="1">
      <alignment vertical="center"/>
      <protection/>
    </xf>
    <xf numFmtId="49" fontId="3" fillId="0" borderId="18" xfId="54" applyNumberFormat="1" applyFont="1" applyFill="1" applyBorder="1" applyAlignment="1">
      <alignment horizontal="center" vertical="center"/>
      <protection/>
    </xf>
    <xf numFmtId="49" fontId="2" fillId="0" borderId="18" xfId="54" applyNumberFormat="1" applyFont="1" applyFill="1" applyBorder="1" applyAlignment="1">
      <alignment horizontal="center" vertical="center"/>
      <protection/>
    </xf>
    <xf numFmtId="0" fontId="11" fillId="0" borderId="29" xfId="59" applyFont="1" applyBorder="1" applyAlignment="1">
      <alignment horizontal="center" vertical="center"/>
      <protection/>
    </xf>
    <xf numFmtId="0" fontId="12" fillId="0" borderId="17" xfId="0" applyFont="1" applyFill="1" applyBorder="1" applyAlignment="1">
      <alignment horizontal="center" vertical="center" wrapText="1"/>
    </xf>
    <xf numFmtId="2" fontId="19" fillId="0" borderId="37" xfId="0" applyNumberFormat="1" applyFont="1" applyBorder="1" applyAlignment="1">
      <alignment horizontal="center" vertical="top" wrapText="1"/>
    </xf>
    <xf numFmtId="0" fontId="11" fillId="0" borderId="30" xfId="59" applyFont="1" applyBorder="1" applyAlignment="1">
      <alignment horizontal="center" vertical="center"/>
      <protection/>
    </xf>
    <xf numFmtId="0" fontId="13" fillId="0" borderId="17" xfId="0" applyFont="1" applyFill="1" applyBorder="1" applyAlignment="1">
      <alignment horizontal="center" vertical="center" wrapText="1"/>
    </xf>
    <xf numFmtId="2" fontId="16" fillId="0" borderId="18" xfId="59" applyNumberFormat="1" applyFont="1" applyFill="1" applyBorder="1" applyAlignment="1">
      <alignment horizontal="center" vertical="center"/>
      <protection/>
    </xf>
    <xf numFmtId="0" fontId="16" fillId="34" borderId="30" xfId="59" applyFont="1" applyFill="1" applyBorder="1" applyAlignment="1">
      <alignment horizontal="center" vertical="center"/>
      <protection/>
    </xf>
    <xf numFmtId="0" fontId="16" fillId="0" borderId="30" xfId="59" applyFont="1" applyBorder="1" applyAlignment="1">
      <alignment horizontal="center" vertical="center"/>
      <protection/>
    </xf>
    <xf numFmtId="0" fontId="2" fillId="0" borderId="35" xfId="59" applyFont="1" applyBorder="1" applyAlignment="1">
      <alignment horizontal="center" vertical="center" wrapText="1"/>
      <protection/>
    </xf>
    <xf numFmtId="2" fontId="2" fillId="0" borderId="37" xfId="59" applyNumberFormat="1" applyFont="1" applyFill="1" applyBorder="1" applyAlignment="1">
      <alignment horizontal="center" vertical="center" wrapText="1"/>
      <protection/>
    </xf>
    <xf numFmtId="0" fontId="2" fillId="0" borderId="17" xfId="59" applyFont="1" applyBorder="1" applyAlignment="1">
      <alignment horizontal="center" vertical="center" wrapText="1"/>
      <protection/>
    </xf>
    <xf numFmtId="0" fontId="6" fillId="0" borderId="18" xfId="59" applyFont="1" applyBorder="1" applyAlignment="1">
      <alignment vertical="center" wrapText="1"/>
      <protection/>
    </xf>
    <xf numFmtId="0" fontId="6" fillId="0" borderId="17" xfId="59" applyFont="1" applyFill="1" applyBorder="1" applyAlignment="1">
      <alignment horizontal="center" vertical="center" wrapText="1"/>
      <protection/>
    </xf>
    <xf numFmtId="0" fontId="6" fillId="0" borderId="18" xfId="59" applyFont="1" applyFill="1" applyBorder="1" applyAlignment="1">
      <alignment horizontal="center" vertical="center" wrapText="1"/>
      <protection/>
    </xf>
    <xf numFmtId="0" fontId="6" fillId="0" borderId="32" xfId="59" applyFont="1" applyFill="1" applyBorder="1" applyAlignment="1">
      <alignment horizontal="center" vertical="center"/>
      <protection/>
    </xf>
    <xf numFmtId="0" fontId="6" fillId="0" borderId="55" xfId="59" applyFont="1" applyFill="1" applyBorder="1" applyAlignment="1">
      <alignment horizontal="center" vertical="center"/>
      <protection/>
    </xf>
    <xf numFmtId="0" fontId="6" fillId="0" borderId="47" xfId="59" applyFont="1" applyFill="1" applyBorder="1" applyAlignment="1">
      <alignment horizontal="center" vertical="center"/>
      <protection/>
    </xf>
    <xf numFmtId="0" fontId="6" fillId="0" borderId="33" xfId="59" applyFont="1" applyFill="1" applyBorder="1" applyAlignment="1">
      <alignment horizontal="center" vertical="center" wrapText="1"/>
      <protection/>
    </xf>
    <xf numFmtId="0" fontId="2" fillId="32" borderId="0" xfId="59" applyFont="1" applyFill="1" applyBorder="1" applyAlignment="1">
      <alignment horizontal="center" vertical="center"/>
      <protection/>
    </xf>
    <xf numFmtId="0" fontId="19" fillId="0" borderId="0" xfId="59" applyFont="1" applyAlignment="1">
      <alignment horizontal="center" vertical="center"/>
      <protection/>
    </xf>
    <xf numFmtId="0" fontId="19" fillId="0" borderId="0" xfId="59" applyFont="1" applyAlignment="1">
      <alignment horizontal="center" vertical="center" wrapText="1"/>
      <protection/>
    </xf>
    <xf numFmtId="194" fontId="11" fillId="0" borderId="20" xfId="59" applyNumberFormat="1" applyFont="1" applyFill="1" applyBorder="1" applyAlignment="1">
      <alignment horizontal="center" vertical="center"/>
      <protection/>
    </xf>
    <xf numFmtId="49" fontId="11" fillId="32" borderId="11" xfId="59" applyNumberFormat="1" applyFont="1" applyFill="1" applyBorder="1" applyAlignment="1">
      <alignment horizontal="center" vertical="center"/>
      <protection/>
    </xf>
    <xf numFmtId="189" fontId="11" fillId="0" borderId="20" xfId="59" applyNumberFormat="1" applyFont="1" applyFill="1" applyBorder="1" applyAlignment="1">
      <alignment horizontal="center" vertical="center"/>
      <protection/>
    </xf>
    <xf numFmtId="49" fontId="11" fillId="32" borderId="10" xfId="59" applyNumberFormat="1" applyFont="1" applyFill="1" applyBorder="1" applyAlignment="1">
      <alignment horizontal="center" vertical="center"/>
      <protection/>
    </xf>
    <xf numFmtId="194" fontId="11" fillId="0" borderId="18" xfId="59" applyNumberFormat="1" applyFont="1" applyFill="1" applyBorder="1" applyAlignment="1">
      <alignment horizontal="center" vertical="center"/>
      <protection/>
    </xf>
    <xf numFmtId="0" fontId="10" fillId="0" borderId="33" xfId="0" applyFont="1" applyFill="1" applyBorder="1" applyAlignment="1">
      <alignment horizontal="center" vertical="center" wrapText="1"/>
    </xf>
    <xf numFmtId="49" fontId="2" fillId="0" borderId="33" xfId="54" applyNumberFormat="1" applyFont="1" applyFill="1" applyBorder="1" applyAlignment="1">
      <alignment horizontal="center" vertical="center"/>
      <protection/>
    </xf>
    <xf numFmtId="194" fontId="16" fillId="0" borderId="18" xfId="59" applyNumberFormat="1" applyFont="1" applyFill="1" applyBorder="1" applyAlignment="1">
      <alignment horizontal="center" vertical="center"/>
      <protection/>
    </xf>
    <xf numFmtId="49" fontId="16" fillId="32" borderId="10" xfId="59" applyNumberFormat="1" applyFont="1" applyFill="1" applyBorder="1" applyAlignment="1">
      <alignment horizontal="center" vertical="center"/>
      <protection/>
    </xf>
    <xf numFmtId="49" fontId="3" fillId="0" borderId="33" xfId="54" applyNumberFormat="1" applyFont="1" applyFill="1" applyBorder="1" applyAlignment="1">
      <alignment horizontal="center" vertical="center"/>
      <protection/>
    </xf>
    <xf numFmtId="0" fontId="11" fillId="0" borderId="10" xfId="59" applyNumberFormat="1" applyFont="1" applyFill="1" applyBorder="1" applyAlignment="1">
      <alignment horizontal="center" vertical="center"/>
      <protection/>
    </xf>
    <xf numFmtId="49" fontId="3" fillId="0" borderId="36" xfId="54" applyNumberFormat="1" applyFont="1" applyFill="1" applyBorder="1" applyAlignment="1">
      <alignment horizontal="center" vertical="center"/>
      <protection/>
    </xf>
    <xf numFmtId="0" fontId="2" fillId="0" borderId="45" xfId="59" applyFont="1" applyBorder="1" applyAlignment="1">
      <alignment horizontal="center" vertical="center" wrapText="1"/>
      <protection/>
    </xf>
    <xf numFmtId="0" fontId="60" fillId="0" borderId="10" xfId="59" applyFont="1" applyFill="1" applyBorder="1" applyAlignment="1">
      <alignment horizontal="center" vertical="center" wrapText="1"/>
      <protection/>
    </xf>
    <xf numFmtId="0" fontId="60" fillId="32" borderId="10" xfId="59" applyFont="1" applyFill="1" applyBorder="1" applyAlignment="1">
      <alignment horizontal="center" vertical="top" wrapText="1"/>
      <protection/>
    </xf>
    <xf numFmtId="0" fontId="20" fillId="0" borderId="32" xfId="59" applyFont="1" applyFill="1" applyBorder="1" applyAlignment="1">
      <alignment horizontal="center" vertical="center" wrapText="1"/>
      <protection/>
    </xf>
    <xf numFmtId="0" fontId="60" fillId="32" borderId="10" xfId="59" applyFont="1" applyFill="1" applyBorder="1" applyAlignment="1">
      <alignment horizontal="center" vertical="top" wrapText="1"/>
      <protection/>
    </xf>
    <xf numFmtId="0" fontId="2" fillId="0" borderId="47" xfId="59" applyFont="1" applyBorder="1" applyAlignment="1">
      <alignment horizontal="center" vertical="center" wrapText="1"/>
      <protection/>
    </xf>
    <xf numFmtId="0" fontId="2" fillId="0" borderId="33" xfId="59" applyFont="1" applyFill="1" applyBorder="1" applyAlignment="1">
      <alignment horizontal="center" vertical="center" wrapText="1"/>
      <protection/>
    </xf>
    <xf numFmtId="0" fontId="6" fillId="0" borderId="17" xfId="59" applyFont="1" applyFill="1" applyBorder="1" applyAlignment="1">
      <alignment horizontal="center" vertical="center" wrapText="1"/>
      <protection/>
    </xf>
    <xf numFmtId="0" fontId="6" fillId="0" borderId="21" xfId="59" applyFont="1" applyBorder="1" applyAlignment="1">
      <alignment horizontal="center" vertical="center"/>
      <protection/>
    </xf>
    <xf numFmtId="49" fontId="1" fillId="0" borderId="0" xfId="54" applyNumberFormat="1" applyFont="1" applyFill="1" applyBorder="1" applyAlignment="1">
      <alignment horizontal="center" vertical="center" wrapText="1"/>
      <protection/>
    </xf>
    <xf numFmtId="0" fontId="2" fillId="0" borderId="0" xfId="59" applyFont="1" applyAlignment="1">
      <alignment vertical="center"/>
      <protection/>
    </xf>
    <xf numFmtId="0" fontId="2" fillId="0" borderId="0" xfId="59" applyFont="1" applyAlignment="1">
      <alignment horizontal="center" vertical="center"/>
      <protection/>
    </xf>
    <xf numFmtId="0" fontId="0" fillId="0" borderId="0" xfId="59" applyFont="1" applyAlignment="1">
      <alignment horizontal="right" vertical="center"/>
      <protection/>
    </xf>
    <xf numFmtId="0" fontId="1" fillId="33" borderId="0" xfId="59" applyFont="1" applyFill="1" applyBorder="1" applyAlignment="1">
      <alignment horizontal="center" vertical="center" wrapText="1"/>
      <protection/>
    </xf>
    <xf numFmtId="0" fontId="2" fillId="0" borderId="0" xfId="59" applyFont="1" applyBorder="1" applyAlignment="1">
      <alignment vertical="center"/>
      <protection/>
    </xf>
    <xf numFmtId="0" fontId="2" fillId="0" borderId="0" xfId="59" applyFont="1" applyAlignment="1">
      <alignment horizontal="left" vertical="center" wrapText="1"/>
      <protection/>
    </xf>
    <xf numFmtId="0" fontId="2" fillId="0" borderId="13" xfId="59" applyFont="1" applyBorder="1" applyAlignment="1">
      <alignment vertical="center" wrapText="1"/>
      <protection/>
    </xf>
    <xf numFmtId="0" fontId="2" fillId="0" borderId="13" xfId="59" applyFont="1" applyFill="1" applyBorder="1" applyAlignment="1">
      <alignment vertical="center" wrapText="1"/>
      <protection/>
    </xf>
    <xf numFmtId="0" fontId="2" fillId="0" borderId="0" xfId="59" applyFont="1" applyFill="1" applyBorder="1" applyAlignment="1">
      <alignment horizontal="center" vertical="center"/>
      <protection/>
    </xf>
    <xf numFmtId="49" fontId="2" fillId="0" borderId="0" xfId="59" applyNumberFormat="1" applyFont="1" applyFill="1" applyBorder="1" applyAlignment="1">
      <alignment horizontal="center" vertical="center"/>
      <protection/>
    </xf>
    <xf numFmtId="0" fontId="2" fillId="0" borderId="0" xfId="59" applyFont="1" applyFill="1" applyAlignment="1">
      <alignment horizontal="center" vertical="center"/>
      <protection/>
    </xf>
    <xf numFmtId="2" fontId="61" fillId="0" borderId="25" xfId="0" applyNumberFormat="1" applyFont="1" applyBorder="1" applyAlignment="1">
      <alignment horizontal="center" vertical="top" wrapText="1"/>
    </xf>
    <xf numFmtId="2" fontId="61" fillId="0" borderId="24" xfId="0" applyNumberFormat="1" applyFont="1" applyBorder="1" applyAlignment="1">
      <alignment horizontal="center" vertical="top" wrapText="1"/>
    </xf>
    <xf numFmtId="0" fontId="62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49" fontId="60" fillId="0" borderId="20" xfId="59" applyNumberFormat="1" applyFont="1" applyFill="1" applyBorder="1" applyAlignment="1">
      <alignment horizontal="center" vertical="center"/>
      <protection/>
    </xf>
    <xf numFmtId="189" fontId="60" fillId="0" borderId="11" xfId="59" applyNumberFormat="1" applyFont="1" applyFill="1" applyBorder="1" applyAlignment="1">
      <alignment horizontal="center" vertical="center"/>
      <protection/>
    </xf>
    <xf numFmtId="49" fontId="60" fillId="0" borderId="11" xfId="54" applyNumberFormat="1" applyFont="1" applyFill="1" applyBorder="1" applyAlignment="1">
      <alignment horizontal="center" vertical="center"/>
      <protection/>
    </xf>
    <xf numFmtId="49" fontId="60" fillId="0" borderId="11" xfId="54" applyNumberFormat="1" applyFont="1" applyFill="1" applyBorder="1" applyAlignment="1">
      <alignment horizontal="center" vertical="center"/>
      <protection/>
    </xf>
    <xf numFmtId="0" fontId="60" fillId="0" borderId="0" xfId="59" applyFont="1" applyFill="1">
      <alignment vertical="center"/>
      <protection/>
    </xf>
    <xf numFmtId="49" fontId="60" fillId="0" borderId="11" xfId="59" applyNumberFormat="1" applyFont="1" applyFill="1" applyBorder="1" applyAlignment="1">
      <alignment horizontal="center" vertical="center"/>
      <protection/>
    </xf>
    <xf numFmtId="189" fontId="60" fillId="0" borderId="19" xfId="59" applyNumberFormat="1" applyFont="1" applyFill="1" applyBorder="1" applyAlignment="1">
      <alignment horizontal="center" vertical="center"/>
      <protection/>
    </xf>
    <xf numFmtId="0" fontId="60" fillId="0" borderId="11" xfId="59" applyNumberFormat="1" applyFont="1" applyFill="1" applyBorder="1" applyAlignment="1">
      <alignment horizontal="center" vertical="center"/>
      <protection/>
    </xf>
    <xf numFmtId="0" fontId="60" fillId="0" borderId="15" xfId="59" applyFont="1" applyFill="1" applyBorder="1" applyAlignment="1">
      <alignment horizontal="center" vertical="center"/>
      <protection/>
    </xf>
    <xf numFmtId="0" fontId="61" fillId="0" borderId="11" xfId="0" applyFont="1" applyFill="1" applyBorder="1" applyAlignment="1">
      <alignment horizontal="center" vertical="center" wrapText="1"/>
    </xf>
    <xf numFmtId="189" fontId="60" fillId="0" borderId="20" xfId="59" applyNumberFormat="1" applyFont="1" applyFill="1" applyBorder="1" applyAlignment="1">
      <alignment horizontal="center" vertical="center"/>
      <protection/>
    </xf>
    <xf numFmtId="49" fontId="60" fillId="0" borderId="10" xfId="54" applyNumberFormat="1" applyFont="1" applyFill="1" applyBorder="1" applyAlignment="1">
      <alignment horizontal="center" vertical="center"/>
      <protection/>
    </xf>
    <xf numFmtId="49" fontId="60" fillId="0" borderId="10" xfId="54" applyNumberFormat="1" applyFont="1" applyFill="1" applyBorder="1" applyAlignment="1">
      <alignment horizontal="center" vertical="center"/>
      <protection/>
    </xf>
    <xf numFmtId="0" fontId="60" fillId="0" borderId="0" xfId="59" applyFont="1" applyFill="1" applyAlignment="1">
      <alignment vertical="center"/>
      <protection/>
    </xf>
    <xf numFmtId="0" fontId="60" fillId="0" borderId="11" xfId="59" applyFont="1" applyFill="1" applyBorder="1" applyAlignment="1">
      <alignment horizontal="center" vertical="center"/>
      <protection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49" fontId="60" fillId="0" borderId="18" xfId="59" applyNumberFormat="1" applyFont="1" applyFill="1" applyBorder="1" applyAlignment="1">
      <alignment horizontal="center" vertical="center"/>
      <protection/>
    </xf>
    <xf numFmtId="189" fontId="60" fillId="0" borderId="10" xfId="59" applyNumberFormat="1" applyFont="1" applyFill="1" applyBorder="1" applyAlignment="1">
      <alignment horizontal="center" vertical="center"/>
      <protection/>
    </xf>
    <xf numFmtId="49" fontId="60" fillId="0" borderId="10" xfId="59" applyNumberFormat="1" applyFont="1" applyFill="1" applyBorder="1" applyAlignment="1">
      <alignment horizontal="center" vertical="center"/>
      <protection/>
    </xf>
    <xf numFmtId="189" fontId="60" fillId="0" borderId="17" xfId="59" applyNumberFormat="1" applyFont="1" applyFill="1" applyBorder="1" applyAlignment="1">
      <alignment horizontal="center" vertical="center"/>
      <protection/>
    </xf>
    <xf numFmtId="0" fontId="60" fillId="0" borderId="10" xfId="59" applyFont="1" applyFill="1" applyBorder="1" applyAlignment="1">
      <alignment horizontal="center" vertical="center"/>
      <protection/>
    </xf>
    <xf numFmtId="0" fontId="60" fillId="0" borderId="14" xfId="59" applyFont="1" applyFill="1" applyBorder="1" applyAlignment="1">
      <alignment horizontal="center" vertical="center"/>
      <protection/>
    </xf>
    <xf numFmtId="0" fontId="61" fillId="0" borderId="10" xfId="0" applyFont="1" applyFill="1" applyBorder="1" applyAlignment="1">
      <alignment horizontal="center" vertical="center" wrapText="1"/>
    </xf>
    <xf numFmtId="189" fontId="60" fillId="0" borderId="18" xfId="59" applyNumberFormat="1" applyFont="1" applyFill="1" applyBorder="1" applyAlignment="1">
      <alignment horizontal="center" vertical="center"/>
      <protection/>
    </xf>
    <xf numFmtId="49" fontId="60" fillId="0" borderId="33" xfId="54" applyNumberFormat="1" applyFont="1" applyFill="1" applyBorder="1" applyAlignment="1">
      <alignment horizontal="center" vertical="center"/>
      <protection/>
    </xf>
    <xf numFmtId="49" fontId="60" fillId="0" borderId="17" xfId="59" applyNumberFormat="1" applyFont="1" applyFill="1" applyBorder="1" applyAlignment="1">
      <alignment horizontal="center" vertical="center"/>
      <protection/>
    </xf>
    <xf numFmtId="189" fontId="60" fillId="0" borderId="10" xfId="59" applyNumberFormat="1" applyFont="1" applyFill="1" applyBorder="1" applyAlignment="1" quotePrefix="1">
      <alignment horizontal="center" vertical="center"/>
      <protection/>
    </xf>
    <xf numFmtId="0" fontId="60" fillId="0" borderId="10" xfId="59" applyNumberFormat="1" applyFont="1" applyFill="1" applyBorder="1" applyAlignment="1">
      <alignment horizontal="center" vertical="center"/>
      <protection/>
    </xf>
    <xf numFmtId="0" fontId="3" fillId="0" borderId="0" xfId="59" applyFont="1">
      <alignment vertical="center"/>
      <protection/>
    </xf>
    <xf numFmtId="2" fontId="64" fillId="0" borderId="25" xfId="0" applyNumberFormat="1" applyFont="1" applyBorder="1" applyAlignment="1">
      <alignment horizontal="center" vertical="top" wrapText="1"/>
    </xf>
    <xf numFmtId="2" fontId="64" fillId="0" borderId="24" xfId="0" applyNumberFormat="1" applyFont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49" fontId="67" fillId="0" borderId="18" xfId="59" applyNumberFormat="1" applyFont="1" applyFill="1" applyBorder="1" applyAlignment="1">
      <alignment horizontal="center" vertical="center"/>
      <protection/>
    </xf>
    <xf numFmtId="189" fontId="67" fillId="0" borderId="10" xfId="59" applyNumberFormat="1" applyFont="1" applyFill="1" applyBorder="1" applyAlignment="1">
      <alignment horizontal="center" vertical="center"/>
      <protection/>
    </xf>
    <xf numFmtId="49" fontId="67" fillId="0" borderId="10" xfId="54" applyNumberFormat="1" applyFont="1" applyFill="1" applyBorder="1" applyAlignment="1">
      <alignment horizontal="center" vertical="center"/>
      <protection/>
    </xf>
    <xf numFmtId="49" fontId="67" fillId="0" borderId="10" xfId="54" applyNumberFormat="1" applyFont="1" applyFill="1" applyBorder="1" applyAlignment="1">
      <alignment horizontal="center" vertical="center"/>
      <protection/>
    </xf>
    <xf numFmtId="0" fontId="67" fillId="0" borderId="0" xfId="59" applyFont="1" applyFill="1">
      <alignment vertical="center"/>
      <protection/>
    </xf>
    <xf numFmtId="49" fontId="67" fillId="0" borderId="10" xfId="59" applyNumberFormat="1" applyFont="1" applyFill="1" applyBorder="1" applyAlignment="1">
      <alignment horizontal="center" vertical="center"/>
      <protection/>
    </xf>
    <xf numFmtId="189" fontId="67" fillId="0" borderId="17" xfId="59" applyNumberFormat="1" applyFont="1" applyFill="1" applyBorder="1" applyAlignment="1">
      <alignment horizontal="center" vertical="center"/>
      <protection/>
    </xf>
    <xf numFmtId="0" fontId="67" fillId="0" borderId="10" xfId="59" applyFont="1" applyFill="1" applyBorder="1" applyAlignment="1">
      <alignment horizontal="center" vertical="center"/>
      <protection/>
    </xf>
    <xf numFmtId="0" fontId="67" fillId="0" borderId="14" xfId="59" applyFont="1" applyFill="1" applyBorder="1" applyAlignment="1">
      <alignment horizontal="center" vertical="center"/>
      <protection/>
    </xf>
    <xf numFmtId="189" fontId="67" fillId="0" borderId="18" xfId="59" applyNumberFormat="1" applyFont="1" applyFill="1" applyBorder="1" applyAlignment="1">
      <alignment horizontal="center" vertical="center"/>
      <protection/>
    </xf>
    <xf numFmtId="49" fontId="67" fillId="0" borderId="33" xfId="54" applyNumberFormat="1" applyFont="1" applyFill="1" applyBorder="1" applyAlignment="1">
      <alignment horizontal="center" vertical="center"/>
      <protection/>
    </xf>
    <xf numFmtId="49" fontId="67" fillId="0" borderId="17" xfId="59" applyNumberFormat="1" applyFont="1" applyFill="1" applyBorder="1" applyAlignment="1">
      <alignment horizontal="center" vertical="center"/>
      <protection/>
    </xf>
    <xf numFmtId="0" fontId="67" fillId="0" borderId="10" xfId="59" applyNumberFormat="1" applyFont="1" applyFill="1" applyBorder="1" applyAlignment="1">
      <alignment horizontal="center" vertical="center"/>
      <protection/>
    </xf>
    <xf numFmtId="1" fontId="60" fillId="0" borderId="10" xfId="56" applyNumberFormat="1" applyFont="1" applyFill="1" applyBorder="1" applyAlignment="1">
      <alignment horizontal="center"/>
      <protection/>
    </xf>
    <xf numFmtId="193" fontId="60" fillId="0" borderId="10" xfId="59" applyNumberFormat="1" applyFont="1" applyFill="1" applyBorder="1" applyAlignment="1">
      <alignment horizontal="center" vertical="center"/>
      <protection/>
    </xf>
    <xf numFmtId="2" fontId="64" fillId="0" borderId="64" xfId="0" applyNumberFormat="1" applyFont="1" applyBorder="1" applyAlignment="1">
      <alignment horizontal="center" vertical="top" wrapText="1"/>
    </xf>
    <xf numFmtId="2" fontId="64" fillId="0" borderId="28" xfId="0" applyNumberFormat="1" applyFont="1" applyBorder="1" applyAlignment="1">
      <alignment horizontal="center" vertical="top" wrapText="1"/>
    </xf>
    <xf numFmtId="49" fontId="67" fillId="0" borderId="36" xfId="54" applyNumberFormat="1" applyFont="1" applyFill="1" applyBorder="1" applyAlignment="1">
      <alignment horizontal="center" vertical="center"/>
      <protection/>
    </xf>
    <xf numFmtId="49" fontId="67" fillId="0" borderId="22" xfId="54" applyNumberFormat="1" applyFont="1" applyFill="1" applyBorder="1" applyAlignment="1">
      <alignment horizontal="center" vertical="center"/>
      <protection/>
    </xf>
    <xf numFmtId="0" fontId="60" fillId="0" borderId="35" xfId="59" applyFont="1" applyFill="1" applyBorder="1" applyAlignment="1">
      <alignment horizontal="center" vertical="center" wrapText="1"/>
      <protection/>
    </xf>
    <xf numFmtId="0" fontId="60" fillId="0" borderId="21" xfId="59" applyFont="1" applyFill="1" applyBorder="1" applyAlignment="1">
      <alignment horizontal="center" vertical="center" wrapText="1"/>
      <protection/>
    </xf>
    <xf numFmtId="0" fontId="60" fillId="0" borderId="45" xfId="59" applyFont="1" applyFill="1" applyBorder="1" applyAlignment="1">
      <alignment horizontal="center" vertical="center" wrapText="1"/>
      <protection/>
    </xf>
    <xf numFmtId="0" fontId="60" fillId="0" borderId="34" xfId="59" applyFont="1" applyFill="1" applyBorder="1" applyAlignment="1">
      <alignment horizontal="center" vertical="center" wrapText="1"/>
      <protection/>
    </xf>
    <xf numFmtId="0" fontId="60" fillId="0" borderId="22" xfId="59" applyFont="1" applyFill="1" applyBorder="1" applyAlignment="1">
      <alignment horizontal="center" vertical="center" wrapText="1"/>
      <protection/>
    </xf>
    <xf numFmtId="0" fontId="60" fillId="0" borderId="17" xfId="59" applyFont="1" applyFill="1" applyBorder="1" applyAlignment="1">
      <alignment horizontal="center" vertical="center" wrapText="1"/>
      <protection/>
    </xf>
    <xf numFmtId="0" fontId="60" fillId="0" borderId="59" xfId="59" applyFont="1" applyFill="1" applyBorder="1" applyAlignment="1">
      <alignment horizontal="center" vertical="center"/>
      <protection/>
    </xf>
    <xf numFmtId="0" fontId="60" fillId="0" borderId="57" xfId="59" applyFont="1" applyFill="1" applyBorder="1" applyAlignment="1">
      <alignment horizontal="center" vertical="center" wrapText="1"/>
      <protection/>
    </xf>
    <xf numFmtId="0" fontId="60" fillId="0" borderId="47" xfId="59" applyFont="1" applyFill="1" applyBorder="1" applyAlignment="1">
      <alignment horizontal="center" vertical="center" wrapText="1"/>
      <protection/>
    </xf>
    <xf numFmtId="0" fontId="60" fillId="0" borderId="34" xfId="59" applyFont="1" applyFill="1" applyBorder="1" applyAlignment="1">
      <alignment horizontal="center" vertical="center" wrapText="1"/>
      <protection/>
    </xf>
    <xf numFmtId="0" fontId="60" fillId="0" borderId="45" xfId="59" applyFont="1" applyFill="1" applyBorder="1" applyAlignment="1">
      <alignment horizontal="center" vertical="center" wrapText="1"/>
      <protection/>
    </xf>
    <xf numFmtId="0" fontId="60" fillId="0" borderId="10" xfId="59" applyFont="1" applyFill="1" applyBorder="1" applyAlignment="1">
      <alignment horizontal="center" vertical="center" wrapText="1"/>
      <protection/>
    </xf>
    <xf numFmtId="0" fontId="6" fillId="0" borderId="12" xfId="59" applyFont="1" applyBorder="1" applyAlignment="1">
      <alignment vertical="center" wrapText="1"/>
      <protection/>
    </xf>
    <xf numFmtId="0" fontId="2" fillId="0" borderId="44" xfId="59" applyFont="1" applyBorder="1" applyAlignment="1">
      <alignment horizontal="center" vertical="center" wrapText="1"/>
      <protection/>
    </xf>
    <xf numFmtId="0" fontId="60" fillId="0" borderId="23" xfId="59" applyFont="1" applyFill="1" applyBorder="1" applyAlignment="1">
      <alignment horizontal="center" vertical="center" wrapText="1"/>
      <protection/>
    </xf>
    <xf numFmtId="0" fontId="60" fillId="0" borderId="42" xfId="59" applyFont="1" applyFill="1" applyBorder="1" applyAlignment="1">
      <alignment horizontal="center" vertical="center" wrapText="1"/>
      <protection/>
    </xf>
    <xf numFmtId="0" fontId="60" fillId="0" borderId="23" xfId="59" applyFont="1" applyFill="1" applyBorder="1" applyAlignment="1">
      <alignment vertical="center" wrapText="1"/>
      <protection/>
    </xf>
    <xf numFmtId="0" fontId="60" fillId="0" borderId="44" xfId="59" applyFont="1" applyFill="1" applyBorder="1" applyAlignment="1">
      <alignment horizontal="center" vertical="center" wrapText="1"/>
      <protection/>
    </xf>
    <xf numFmtId="0" fontId="60" fillId="0" borderId="48" xfId="59" applyFont="1" applyFill="1" applyBorder="1" applyAlignment="1">
      <alignment horizontal="center" vertical="center" wrapText="1"/>
      <protection/>
    </xf>
    <xf numFmtId="0" fontId="60" fillId="0" borderId="42" xfId="59" applyFont="1" applyFill="1" applyBorder="1" applyAlignment="1">
      <alignment vertical="center" wrapText="1"/>
      <protection/>
    </xf>
    <xf numFmtId="0" fontId="60" fillId="0" borderId="12" xfId="59" applyFont="1" applyFill="1" applyBorder="1" applyAlignment="1">
      <alignment horizontal="center" vertical="center"/>
      <protection/>
    </xf>
    <xf numFmtId="0" fontId="60" fillId="0" borderId="21" xfId="59" applyFont="1" applyFill="1" applyBorder="1" applyAlignment="1">
      <alignment vertical="center"/>
      <protection/>
    </xf>
    <xf numFmtId="0" fontId="60" fillId="0" borderId="62" xfId="59" applyFont="1" applyFill="1" applyBorder="1" applyAlignment="1">
      <alignment horizontal="center" vertical="center"/>
      <protection/>
    </xf>
    <xf numFmtId="0" fontId="60" fillId="0" borderId="61" xfId="59" applyFont="1" applyFill="1" applyBorder="1" applyAlignment="1">
      <alignment horizontal="center" vertical="center" wrapText="1"/>
      <protection/>
    </xf>
    <xf numFmtId="0" fontId="60" fillId="0" borderId="12" xfId="59" applyFont="1" applyFill="1" applyBorder="1" applyAlignment="1">
      <alignment horizontal="center" vertical="center" wrapText="1"/>
      <protection/>
    </xf>
    <xf numFmtId="0" fontId="60" fillId="0" borderId="23" xfId="59" applyFont="1" applyFill="1" applyBorder="1" applyAlignment="1">
      <alignment horizontal="center" vertical="center"/>
      <protection/>
    </xf>
    <xf numFmtId="0" fontId="60" fillId="0" borderId="21" xfId="59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59" applyFont="1" applyFill="1" applyBorder="1" applyAlignment="1">
      <alignment horizontal="left" vertical="center"/>
      <protection/>
    </xf>
    <xf numFmtId="0" fontId="2" fillId="0" borderId="0" xfId="59" applyFont="1" applyFill="1" applyBorder="1" applyAlignment="1">
      <alignment vertical="center"/>
      <protection/>
    </xf>
    <xf numFmtId="0" fontId="1" fillId="0" borderId="0" xfId="59" applyFont="1" applyFill="1" applyBorder="1" applyAlignment="1">
      <alignment horizontal="center" vertical="center" wrapText="1"/>
      <protection/>
    </xf>
    <xf numFmtId="0" fontId="2" fillId="0" borderId="0" xfId="59" applyFont="1" applyFill="1" applyAlignment="1">
      <alignment horizontal="left" vertical="center" indent="1"/>
      <protection/>
    </xf>
    <xf numFmtId="0" fontId="15" fillId="0" borderId="0" xfId="59" applyFont="1" applyFill="1" applyAlignment="1">
      <alignment horizontal="left" vertical="center" indent="1"/>
      <protection/>
    </xf>
    <xf numFmtId="0" fontId="5" fillId="0" borderId="0" xfId="59" applyFont="1" applyAlignment="1">
      <alignment horizontal="center" vertical="center" wrapText="1"/>
      <protection/>
    </xf>
    <xf numFmtId="0" fontId="6" fillId="0" borderId="0" xfId="59" applyFont="1" applyAlignment="1">
      <alignment horizontal="center" vertical="center"/>
      <protection/>
    </xf>
    <xf numFmtId="0" fontId="6" fillId="0" borderId="0" xfId="59" applyFont="1" applyAlignment="1">
      <alignment horizontal="left" vertical="center"/>
      <protection/>
    </xf>
    <xf numFmtId="49" fontId="0" fillId="0" borderId="0" xfId="55" applyNumberFormat="1" applyFont="1" applyFill="1" applyBorder="1" applyAlignment="1">
      <alignment horizontal="center"/>
      <protection/>
    </xf>
    <xf numFmtId="49" fontId="0" fillId="0" borderId="0" xfId="55" applyNumberFormat="1" applyFont="1" applyFill="1" applyBorder="1" applyAlignment="1">
      <alignment horizontal="right"/>
      <protection/>
    </xf>
    <xf numFmtId="49" fontId="0" fillId="0" borderId="0" xfId="55" applyNumberFormat="1" applyFont="1" applyFill="1" applyBorder="1" applyAlignment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horizontal="right"/>
      <protection/>
    </xf>
    <xf numFmtId="0" fontId="0" fillId="0" borderId="0" xfId="55" applyFont="1" applyFill="1" applyBorder="1" applyAlignment="1">
      <alignment/>
      <protection/>
    </xf>
    <xf numFmtId="0" fontId="0" fillId="0" borderId="0" xfId="55" applyFont="1" applyFill="1" applyBorder="1" applyAlignment="1">
      <alignment horizontal="center"/>
      <protection/>
    </xf>
    <xf numFmtId="49" fontId="5" fillId="0" borderId="0" xfId="54" applyNumberFormat="1" applyFont="1" applyFill="1" applyBorder="1" applyAlignment="1">
      <alignment horizontal="center" vertical="center"/>
      <protection/>
    </xf>
    <xf numFmtId="49" fontId="6" fillId="0" borderId="0" xfId="54" applyNumberFormat="1" applyFont="1" applyFill="1" applyBorder="1" applyAlignment="1">
      <alignment horizontal="center" vertical="center"/>
      <protection/>
    </xf>
    <xf numFmtId="0" fontId="1" fillId="0" borderId="0" xfId="54" applyFont="1" applyFill="1" applyBorder="1" applyAlignment="1">
      <alignment vertical="center"/>
      <protection/>
    </xf>
    <xf numFmtId="0" fontId="5" fillId="0" borderId="0" xfId="55" applyFont="1" applyFill="1" applyBorder="1">
      <alignment/>
      <protection/>
    </xf>
    <xf numFmtId="49" fontId="5" fillId="0" borderId="0" xfId="55" applyNumberFormat="1" applyFont="1" applyFill="1" applyBorder="1" applyAlignment="1">
      <alignment horizontal="center"/>
      <protection/>
    </xf>
    <xf numFmtId="0" fontId="21" fillId="0" borderId="0" xfId="55" applyFont="1" applyFill="1" applyBorder="1" applyAlignment="1">
      <alignment horizontal="center"/>
      <protection/>
    </xf>
    <xf numFmtId="49" fontId="42" fillId="0" borderId="0" xfId="55" applyNumberFormat="1" applyFont="1" applyFill="1">
      <alignment/>
      <protection/>
    </xf>
    <xf numFmtId="49" fontId="42" fillId="0" borderId="0" xfId="55" applyNumberFormat="1" applyFont="1" applyFill="1" applyAlignment="1">
      <alignment horizontal="center"/>
      <protection/>
    </xf>
    <xf numFmtId="49" fontId="42" fillId="0" borderId="0" xfId="55" applyNumberFormat="1" applyFont="1" applyFill="1" applyAlignment="1">
      <alignment/>
      <protection/>
    </xf>
    <xf numFmtId="49" fontId="5" fillId="0" borderId="0" xfId="55" applyNumberFormat="1" applyFont="1" applyFill="1">
      <alignment/>
      <protection/>
    </xf>
    <xf numFmtId="49" fontId="42" fillId="0" borderId="0" xfId="55" applyNumberFormat="1" applyFont="1" applyFill="1" applyBorder="1" applyAlignment="1">
      <alignment horizontal="center"/>
      <protection/>
    </xf>
    <xf numFmtId="49" fontId="42" fillId="0" borderId="0" xfId="55" applyNumberFormat="1" applyFont="1" applyFill="1" applyBorder="1" applyAlignment="1">
      <alignment horizontal="right"/>
      <protection/>
    </xf>
    <xf numFmtId="49" fontId="46" fillId="0" borderId="0" xfId="55" applyNumberFormat="1" applyFont="1" applyFill="1">
      <alignment/>
      <protection/>
    </xf>
    <xf numFmtId="0" fontId="48" fillId="0" borderId="11" xfId="0" applyFont="1" applyFill="1" applyBorder="1" applyAlignment="1">
      <alignment horizontal="center" vertical="top" wrapText="1"/>
    </xf>
    <xf numFmtId="49" fontId="48" fillId="0" borderId="20" xfId="57" applyNumberFormat="1" applyFont="1" applyFill="1" applyBorder="1" applyAlignment="1">
      <alignment horizontal="center"/>
      <protection/>
    </xf>
    <xf numFmtId="49" fontId="48" fillId="0" borderId="11" xfId="57" applyNumberFormat="1" applyFont="1" applyFill="1" applyBorder="1" applyAlignment="1">
      <alignment horizontal="center"/>
      <protection/>
    </xf>
    <xf numFmtId="49" fontId="48" fillId="0" borderId="11" xfId="54" applyNumberFormat="1" applyFont="1" applyFill="1" applyBorder="1" applyAlignment="1">
      <alignment horizontal="centerContinuous" vertical="center"/>
      <protection/>
    </xf>
    <xf numFmtId="49" fontId="48" fillId="0" borderId="11" xfId="54" applyNumberFormat="1" applyFont="1" applyFill="1" applyBorder="1" applyAlignment="1">
      <alignment horizontal="center" vertical="center"/>
      <protection/>
    </xf>
    <xf numFmtId="191" fontId="48" fillId="0" borderId="11" xfId="55" applyNumberFormat="1" applyFont="1" applyFill="1" applyBorder="1" applyAlignment="1">
      <alignment horizontal="center"/>
      <protection/>
    </xf>
    <xf numFmtId="49" fontId="48" fillId="0" borderId="29" xfId="55" applyNumberFormat="1" applyFont="1" applyFill="1" applyBorder="1" applyAlignment="1">
      <alignment horizontal="centerContinuous"/>
      <protection/>
    </xf>
    <xf numFmtId="49" fontId="48" fillId="0" borderId="10" xfId="54" applyNumberFormat="1" applyFont="1" applyFill="1" applyBorder="1" applyAlignment="1">
      <alignment horizontal="center" vertical="center"/>
      <protection/>
    </xf>
    <xf numFmtId="1" fontId="48" fillId="0" borderId="10" xfId="55" applyNumberFormat="1" applyFont="1" applyFill="1" applyBorder="1" applyAlignment="1">
      <alignment horizontal="center"/>
      <protection/>
    </xf>
    <xf numFmtId="49" fontId="48" fillId="0" borderId="18" xfId="54" applyNumberFormat="1" applyFont="1" applyFill="1" applyBorder="1" applyAlignment="1">
      <alignment horizontal="center" vertical="center"/>
      <protection/>
    </xf>
    <xf numFmtId="49" fontId="48" fillId="0" borderId="29" xfId="55" applyNumberFormat="1" applyFont="1" applyFill="1" applyBorder="1" applyAlignment="1">
      <alignment horizontal="center"/>
      <protection/>
    </xf>
    <xf numFmtId="0" fontId="48" fillId="0" borderId="10" xfId="0" applyFont="1" applyFill="1" applyBorder="1" applyAlignment="1">
      <alignment horizontal="center" vertical="top" wrapText="1"/>
    </xf>
    <xf numFmtId="49" fontId="48" fillId="0" borderId="18" xfId="57" applyNumberFormat="1" applyFont="1" applyFill="1" applyBorder="1" applyAlignment="1">
      <alignment horizontal="center"/>
      <protection/>
    </xf>
    <xf numFmtId="49" fontId="48" fillId="0" borderId="10" xfId="57" applyNumberFormat="1" applyFont="1" applyFill="1" applyBorder="1" applyAlignment="1">
      <alignment horizontal="center"/>
      <protection/>
    </xf>
    <xf numFmtId="191" fontId="48" fillId="0" borderId="10" xfId="55" applyNumberFormat="1" applyFont="1" applyFill="1" applyBorder="1" applyAlignment="1">
      <alignment horizontal="center"/>
      <protection/>
    </xf>
    <xf numFmtId="49" fontId="48" fillId="0" borderId="30" xfId="55" applyNumberFormat="1" applyFont="1" applyFill="1" applyBorder="1" applyAlignment="1">
      <alignment horizontal="center"/>
      <protection/>
    </xf>
    <xf numFmtId="0" fontId="48" fillId="0" borderId="31" xfId="59" applyFont="1" applyFill="1" applyBorder="1" applyAlignment="1">
      <alignment horizontal="center" vertical="center"/>
      <protection/>
    </xf>
    <xf numFmtId="0" fontId="48" fillId="0" borderId="30" xfId="59" applyFont="1" applyFill="1" applyBorder="1" applyAlignment="1">
      <alignment horizontal="center" vertical="center"/>
      <protection/>
    </xf>
    <xf numFmtId="0" fontId="68" fillId="0" borderId="10" xfId="0" applyFont="1" applyFill="1" applyBorder="1" applyAlignment="1">
      <alignment horizontal="center" vertical="top" wrapText="1"/>
    </xf>
    <xf numFmtId="49" fontId="68" fillId="0" borderId="18" xfId="57" applyNumberFormat="1" applyFont="1" applyFill="1" applyBorder="1" applyAlignment="1">
      <alignment horizontal="center"/>
      <protection/>
    </xf>
    <xf numFmtId="49" fontId="68" fillId="0" borderId="10" xfId="57" applyNumberFormat="1" applyFont="1" applyFill="1" applyBorder="1" applyAlignment="1">
      <alignment horizontal="center"/>
      <protection/>
    </xf>
    <xf numFmtId="49" fontId="68" fillId="0" borderId="10" xfId="54" applyNumberFormat="1" applyFont="1" applyFill="1" applyBorder="1" applyAlignment="1">
      <alignment horizontal="center" vertical="center"/>
      <protection/>
    </xf>
    <xf numFmtId="191" fontId="68" fillId="0" borderId="10" xfId="55" applyNumberFormat="1" applyFont="1" applyFill="1" applyBorder="1" applyAlignment="1">
      <alignment horizontal="center"/>
      <protection/>
    </xf>
    <xf numFmtId="49" fontId="68" fillId="0" borderId="30" xfId="55" applyNumberFormat="1" applyFont="1" applyFill="1" applyBorder="1" applyAlignment="1">
      <alignment horizontal="center"/>
      <protection/>
    </xf>
    <xf numFmtId="49" fontId="5" fillId="0" borderId="0" xfId="55" applyNumberFormat="1" applyFont="1" applyFill="1" applyBorder="1" applyAlignment="1">
      <alignment horizontal="center"/>
      <protection/>
    </xf>
    <xf numFmtId="1" fontId="68" fillId="0" borderId="10" xfId="55" applyNumberFormat="1" applyFont="1" applyFill="1" applyBorder="1" applyAlignment="1">
      <alignment horizontal="center"/>
      <protection/>
    </xf>
    <xf numFmtId="49" fontId="68" fillId="0" borderId="18" xfId="54" applyNumberFormat="1" applyFont="1" applyFill="1" applyBorder="1" applyAlignment="1">
      <alignment horizontal="center" vertical="center"/>
      <protection/>
    </xf>
    <xf numFmtId="49" fontId="48" fillId="0" borderId="0" xfId="54" applyNumberFormat="1" applyFont="1" applyFill="1" applyAlignment="1">
      <alignment horizontal="center" vertical="center"/>
      <protection/>
    </xf>
    <xf numFmtId="1" fontId="68" fillId="0" borderId="18" xfId="57" applyNumberFormat="1" applyFont="1" applyFill="1" applyBorder="1" applyAlignment="1">
      <alignment horizontal="center"/>
      <protection/>
    </xf>
    <xf numFmtId="1" fontId="68" fillId="0" borderId="10" xfId="57" applyNumberFormat="1" applyFont="1" applyFill="1" applyBorder="1" applyAlignment="1">
      <alignment horizontal="center"/>
      <protection/>
    </xf>
    <xf numFmtId="49" fontId="68" fillId="0" borderId="0" xfId="54" applyNumberFormat="1" applyFont="1" applyFill="1" applyAlignment="1">
      <alignment horizontal="center" vertical="center"/>
      <protection/>
    </xf>
    <xf numFmtId="0" fontId="68" fillId="0" borderId="30" xfId="59" applyFont="1" applyFill="1" applyBorder="1" applyAlignment="1">
      <alignment horizontal="center" vertical="center"/>
      <protection/>
    </xf>
    <xf numFmtId="1" fontId="48" fillId="0" borderId="18" xfId="57" applyNumberFormat="1" applyFont="1" applyFill="1" applyBorder="1" applyAlignment="1">
      <alignment horizontal="center"/>
      <protection/>
    </xf>
    <xf numFmtId="1" fontId="48" fillId="0" borderId="10" xfId="57" applyNumberFormat="1" applyFont="1" applyFill="1" applyBorder="1" applyAlignment="1">
      <alignment horizontal="center"/>
      <protection/>
    </xf>
    <xf numFmtId="1" fontId="48" fillId="0" borderId="18" xfId="56" applyNumberFormat="1" applyFont="1" applyFill="1" applyBorder="1" applyAlignment="1">
      <alignment horizontal="center"/>
      <protection/>
    </xf>
    <xf numFmtId="49" fontId="48" fillId="0" borderId="22" xfId="54" applyNumberFormat="1" applyFont="1" applyFill="1" applyBorder="1" applyAlignment="1">
      <alignment horizontal="center" vertical="center"/>
      <protection/>
    </xf>
    <xf numFmtId="49" fontId="48" fillId="0" borderId="21" xfId="54" applyNumberFormat="1" applyFont="1" applyFill="1" applyBorder="1" applyAlignment="1">
      <alignment horizontal="center" vertical="center"/>
      <protection/>
    </xf>
    <xf numFmtId="0" fontId="68" fillId="0" borderId="10" xfId="59" applyFont="1" applyFill="1" applyBorder="1" applyAlignment="1">
      <alignment horizontal="center" vertical="center"/>
      <protection/>
    </xf>
    <xf numFmtId="1" fontId="68" fillId="0" borderId="45" xfId="57" applyNumberFormat="1" applyFont="1" applyFill="1" applyBorder="1" applyAlignment="1">
      <alignment horizontal="center"/>
      <protection/>
    </xf>
    <xf numFmtId="1" fontId="68" fillId="0" borderId="22" xfId="57" applyNumberFormat="1" applyFont="1" applyFill="1" applyBorder="1" applyAlignment="1">
      <alignment horizontal="center"/>
      <protection/>
    </xf>
    <xf numFmtId="49" fontId="68" fillId="0" borderId="22" xfId="54" applyNumberFormat="1" applyFont="1" applyFill="1" applyBorder="1" applyAlignment="1">
      <alignment horizontal="center" vertical="center"/>
      <protection/>
    </xf>
    <xf numFmtId="191" fontId="68" fillId="0" borderId="22" xfId="55" applyNumberFormat="1" applyFont="1" applyFill="1" applyBorder="1" applyAlignment="1">
      <alignment horizontal="center"/>
      <protection/>
    </xf>
    <xf numFmtId="49" fontId="68" fillId="0" borderId="41" xfId="55" applyNumberFormat="1" applyFont="1" applyFill="1" applyBorder="1" applyAlignment="1">
      <alignment horizontal="center"/>
      <protection/>
    </xf>
    <xf numFmtId="49" fontId="68" fillId="0" borderId="45" xfId="54" applyNumberFormat="1" applyFont="1" applyFill="1" applyBorder="1" applyAlignment="1">
      <alignment horizontal="center" vertical="center"/>
      <protection/>
    </xf>
    <xf numFmtId="0" fontId="68" fillId="0" borderId="41" xfId="55" applyNumberFormat="1" applyFont="1" applyFill="1" applyBorder="1" applyAlignment="1">
      <alignment horizontal="center"/>
      <protection/>
    </xf>
    <xf numFmtId="49" fontId="0" fillId="0" borderId="0" xfId="55" applyNumberFormat="1" applyFont="1" applyFill="1" applyProtection="1">
      <alignment/>
      <protection locked="0"/>
    </xf>
    <xf numFmtId="0" fontId="0" fillId="0" borderId="10" xfId="0" applyFill="1" applyBorder="1" applyAlignment="1">
      <alignment horizontal="center" vertical="center" wrapText="1"/>
    </xf>
    <xf numFmtId="49" fontId="5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6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55" applyNumberFormat="1" applyFont="1" applyFill="1" applyBorder="1" applyAlignment="1" applyProtection="1">
      <alignment horizontal="center" vertical="center"/>
      <protection locked="0"/>
    </xf>
    <xf numFmtId="49" fontId="5" fillId="0" borderId="29" xfId="55" applyNumberFormat="1" applyFont="1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49" fontId="1" fillId="0" borderId="49" xfId="55" applyNumberFormat="1" applyFont="1" applyFill="1" applyBorder="1" applyAlignment="1" applyProtection="1">
      <alignment horizontal="center" vertical="center"/>
      <protection locked="0"/>
    </xf>
    <xf numFmtId="49" fontId="5" fillId="0" borderId="15" xfId="55" applyNumberFormat="1" applyFont="1" applyFill="1" applyBorder="1" applyAlignment="1" applyProtection="1">
      <alignment horizontal="center" vertical="center"/>
      <protection locked="0"/>
    </xf>
    <xf numFmtId="49" fontId="0" fillId="0" borderId="0" xfId="55" applyNumberFormat="1" applyFont="1" applyFill="1" applyAlignment="1" applyProtection="1">
      <alignment horizontal="center"/>
      <protection locked="0"/>
    </xf>
    <xf numFmtId="49" fontId="0" fillId="0" borderId="0" xfId="55" applyNumberFormat="1" applyFont="1" applyFill="1" applyAlignment="1" applyProtection="1">
      <alignment horizontal="right"/>
      <protection locked="0"/>
    </xf>
    <xf numFmtId="49" fontId="5" fillId="0" borderId="0" xfId="55" applyNumberFormat="1" applyFont="1" applyFill="1" applyBorder="1" applyAlignment="1" applyProtection="1">
      <alignment horizontal="center" wrapText="1"/>
      <protection locked="0"/>
    </xf>
    <xf numFmtId="0" fontId="0" fillId="0" borderId="21" xfId="0" applyFill="1" applyBorder="1" applyAlignment="1">
      <alignment horizontal="center" vertical="center" wrapText="1"/>
    </xf>
    <xf numFmtId="49" fontId="5" fillId="0" borderId="47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40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55" applyNumberFormat="1" applyFont="1" applyFill="1" applyBorder="1" applyAlignment="1" applyProtection="1">
      <alignment horizontal="center" vertical="center"/>
      <protection locked="0"/>
    </xf>
    <xf numFmtId="49" fontId="5" fillId="0" borderId="51" xfId="55" applyNumberFormat="1" applyFont="1" applyFill="1" applyBorder="1" applyAlignment="1" applyProtection="1">
      <alignment horizontal="center" vertical="center"/>
      <protection locked="0"/>
    </xf>
    <xf numFmtId="49" fontId="5" fillId="0" borderId="11" xfId="55" applyNumberFormat="1" applyFon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49" fontId="5" fillId="0" borderId="21" xfId="55" applyNumberFormat="1" applyFont="1" applyFill="1" applyBorder="1" applyAlignment="1" applyProtection="1">
      <alignment horizontal="centerContinuous" vertical="center"/>
      <protection locked="0"/>
    </xf>
    <xf numFmtId="49" fontId="45" fillId="0" borderId="21" xfId="55" applyNumberFormat="1" applyFont="1" applyFill="1" applyBorder="1" applyAlignment="1" applyProtection="1">
      <alignment horizontal="centerContinuous" vertical="center"/>
      <protection locked="0"/>
    </xf>
    <xf numFmtId="49" fontId="1" fillId="0" borderId="31" xfId="55" applyNumberFormat="1" applyFont="1" applyFill="1" applyBorder="1" applyAlignment="1" applyProtection="1">
      <alignment horizontal="centerContinuous" vertical="center"/>
      <protection locked="0"/>
    </xf>
    <xf numFmtId="0" fontId="0" fillId="0" borderId="3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49" fontId="1" fillId="0" borderId="56" xfId="55" applyNumberFormat="1" applyFont="1" applyFill="1" applyBorder="1" applyAlignment="1" applyProtection="1">
      <alignment horizontal="center" vertical="center"/>
      <protection locked="0"/>
    </xf>
    <xf numFmtId="49" fontId="5" fillId="0" borderId="14" xfId="55" applyNumberFormat="1" applyFont="1" applyFill="1" applyBorder="1" applyAlignment="1" applyProtection="1">
      <alignment horizontal="center" vertical="center"/>
      <protection locked="0"/>
    </xf>
    <xf numFmtId="49" fontId="0" fillId="0" borderId="0" xfId="55" applyNumberFormat="1" applyFont="1" applyFill="1" applyBorder="1" applyAlignment="1" applyProtection="1" quotePrefix="1">
      <alignment horizontal="center" wrapText="1"/>
      <protection locked="0"/>
    </xf>
    <xf numFmtId="49" fontId="5" fillId="0" borderId="10" xfId="55" applyNumberFormat="1" applyFont="1" applyFill="1" applyBorder="1" applyAlignment="1" applyProtection="1">
      <alignment horizontal="centerContinuous" vertical="center"/>
      <protection locked="0"/>
    </xf>
    <xf numFmtId="49" fontId="45" fillId="0" borderId="10" xfId="55" applyNumberFormat="1" applyFont="1" applyFill="1" applyBorder="1" applyAlignment="1" applyProtection="1">
      <alignment horizontal="centerContinuous" vertical="center"/>
      <protection locked="0"/>
    </xf>
    <xf numFmtId="49" fontId="1" fillId="0" borderId="17" xfId="55" applyNumberFormat="1" applyFont="1" applyFill="1" applyBorder="1" applyAlignment="1" applyProtection="1">
      <alignment horizontal="centerContinuous" vertical="center"/>
      <protection locked="0"/>
    </xf>
    <xf numFmtId="49" fontId="5" fillId="0" borderId="50" xfId="55" applyNumberFormat="1" applyFont="1" applyFill="1" applyBorder="1" applyAlignment="1" applyProtection="1">
      <alignment horizontal="center" vertical="center"/>
      <protection locked="0"/>
    </xf>
    <xf numFmtId="49" fontId="5" fillId="0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49" fontId="5" fillId="0" borderId="38" xfId="55" applyNumberFormat="1" applyFont="1" applyFill="1" applyBorder="1" applyAlignment="1" applyProtection="1">
      <alignment horizontal="center" vertical="center"/>
      <protection locked="0"/>
    </xf>
    <xf numFmtId="49" fontId="5" fillId="0" borderId="18" xfId="55" applyNumberFormat="1" applyFont="1" applyFill="1" applyBorder="1" applyAlignment="1" applyProtection="1">
      <alignment horizontal="center" vertical="center"/>
      <protection locked="0"/>
    </xf>
    <xf numFmtId="49" fontId="45" fillId="0" borderId="30" xfId="55" applyNumberFormat="1" applyFont="1" applyFill="1" applyBorder="1" applyAlignment="1" applyProtection="1">
      <alignment horizontal="centerContinuous" vertical="center"/>
      <protection locked="0"/>
    </xf>
    <xf numFmtId="49" fontId="5" fillId="0" borderId="47" xfId="55" applyNumberFormat="1" applyFont="1" applyFill="1" applyBorder="1" applyAlignment="1" applyProtection="1">
      <alignment horizontal="center" vertical="center"/>
      <protection locked="0"/>
    </xf>
    <xf numFmtId="49" fontId="5" fillId="0" borderId="21" xfId="55" applyNumberFormat="1" applyFont="1" applyFill="1" applyBorder="1" applyAlignment="1" applyProtection="1">
      <alignment horizontal="center" vertical="center"/>
      <protection locked="0"/>
    </xf>
    <xf numFmtId="49" fontId="5" fillId="0" borderId="38" xfId="55" applyNumberFormat="1" applyFont="1" applyFill="1" applyBorder="1" applyAlignment="1" applyProtection="1">
      <alignment horizontal="center" vertical="center"/>
      <protection locked="0"/>
    </xf>
    <xf numFmtId="49" fontId="45" fillId="0" borderId="17" xfId="55" applyNumberFormat="1" applyFont="1" applyFill="1" applyBorder="1" applyAlignment="1" applyProtection="1">
      <alignment horizontal="centerContinuous" vertical="center"/>
      <protection locked="0"/>
    </xf>
    <xf numFmtId="0" fontId="0" fillId="0" borderId="13" xfId="0" applyFill="1" applyBorder="1" applyAlignment="1">
      <alignment horizontal="center" vertical="center" wrapText="1"/>
    </xf>
    <xf numFmtId="49" fontId="1" fillId="0" borderId="62" xfId="57" applyNumberFormat="1" applyFont="1" applyFill="1" applyBorder="1" applyAlignment="1">
      <alignment horizontal="center" vertical="center" wrapText="1"/>
      <protection/>
    </xf>
    <xf numFmtId="49" fontId="5" fillId="0" borderId="63" xfId="55" applyNumberFormat="1" applyFont="1" applyFill="1" applyBorder="1" applyAlignment="1" applyProtection="1">
      <alignment horizontal="centerContinuous" vertical="center"/>
      <protection locked="0"/>
    </xf>
    <xf numFmtId="49" fontId="5" fillId="0" borderId="48" xfId="55" applyNumberFormat="1" applyFont="1" applyFill="1" applyBorder="1" applyAlignment="1" applyProtection="1">
      <alignment horizontal="centerContinuous" vertical="center"/>
      <protection locked="0"/>
    </xf>
    <xf numFmtId="49" fontId="5" fillId="0" borderId="17" xfId="55" applyNumberFormat="1" applyFont="1" applyFill="1" applyBorder="1" applyAlignment="1" applyProtection="1">
      <alignment horizontal="center" vertical="center"/>
      <protection locked="0"/>
    </xf>
    <xf numFmtId="49" fontId="5" fillId="0" borderId="18" xfId="55" applyNumberFormat="1" applyFont="1" applyFill="1" applyBorder="1" applyAlignment="1" applyProtection="1">
      <alignment horizontal="center" vertical="center"/>
      <protection locked="0"/>
    </xf>
    <xf numFmtId="49" fontId="1" fillId="0" borderId="62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67" xfId="55" applyNumberFormat="1" applyFont="1" applyFill="1" applyBorder="1" applyAlignment="1" applyProtection="1">
      <alignment horizontal="center" vertical="center"/>
      <protection locked="0"/>
    </xf>
    <xf numFmtId="49" fontId="0" fillId="0" borderId="0" xfId="55" applyNumberFormat="1" applyFont="1" applyFill="1" applyBorder="1" applyAlignment="1" applyProtection="1">
      <alignment horizontal="center" wrapText="1"/>
      <protection locked="0"/>
    </xf>
    <xf numFmtId="49" fontId="5" fillId="0" borderId="68" xfId="55" applyNumberFormat="1" applyFont="1" applyFill="1" applyBorder="1" applyAlignment="1" applyProtection="1">
      <alignment horizontal="centerContinuous" vertical="center"/>
      <protection locked="0"/>
    </xf>
    <xf numFmtId="49" fontId="5" fillId="0" borderId="23" xfId="55" applyNumberFormat="1" applyFont="1" applyFill="1" applyBorder="1" applyAlignment="1" applyProtection="1">
      <alignment horizontal="centerContinuous" vertical="center"/>
      <protection locked="0"/>
    </xf>
    <xf numFmtId="49" fontId="5" fillId="0" borderId="0" xfId="55" applyNumberFormat="1" applyFont="1" applyFill="1" applyAlignment="1">
      <alignment horizontal="center"/>
      <protection/>
    </xf>
    <xf numFmtId="49" fontId="14" fillId="0" borderId="0" xfId="55" applyNumberFormat="1" applyFont="1" applyFill="1" applyAlignment="1">
      <alignment horizontal="center"/>
      <protection/>
    </xf>
    <xf numFmtId="49" fontId="41" fillId="0" borderId="0" xfId="55" applyNumberFormat="1" applyFont="1" applyFill="1">
      <alignment/>
      <protection/>
    </xf>
    <xf numFmtId="49" fontId="41" fillId="0" borderId="0" xfId="55" applyNumberFormat="1" applyFont="1" applyFill="1" applyAlignment="1">
      <alignment horizontal="center"/>
      <protection/>
    </xf>
    <xf numFmtId="49" fontId="14" fillId="0" borderId="0" xfId="55" applyNumberFormat="1" applyFont="1" applyFill="1" applyAlignment="1">
      <alignment horizontal="left"/>
      <protection/>
    </xf>
    <xf numFmtId="49" fontId="46" fillId="0" borderId="0" xfId="55" applyNumberFormat="1" applyFont="1" applyFill="1" applyAlignment="1">
      <alignment horizontal="left"/>
      <protection/>
    </xf>
    <xf numFmtId="49" fontId="0" fillId="0" borderId="0" xfId="55" applyNumberFormat="1" applyFont="1" applyFill="1" applyAlignment="1">
      <alignment horizontal="right" wrapText="1"/>
      <protection/>
    </xf>
    <xf numFmtId="49" fontId="14" fillId="0" borderId="0" xfId="55" applyNumberFormat="1" applyFont="1" applyFill="1" applyAlignment="1">
      <alignment horizontal="center" wrapText="1"/>
      <protection/>
    </xf>
    <xf numFmtId="49" fontId="0" fillId="0" borderId="0" xfId="54" applyNumberFormat="1" applyFont="1" applyFill="1" applyAlignment="1">
      <alignment vertical="center" wrapText="1"/>
      <protection/>
    </xf>
    <xf numFmtId="49" fontId="5" fillId="0" borderId="0" xfId="54" applyNumberFormat="1" applyFont="1" applyFill="1" applyAlignment="1">
      <alignment vertical="center"/>
      <protection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0" xfId="59" applyFont="1" applyFill="1" applyBorder="1" applyAlignment="1">
      <alignment horizontal="left" vertical="center" wrapText="1"/>
      <protection/>
    </xf>
    <xf numFmtId="0" fontId="2" fillId="0" borderId="0" xfId="59" applyFont="1" applyBorder="1" applyAlignment="1">
      <alignment vertical="center" wrapText="1"/>
      <protection/>
    </xf>
    <xf numFmtId="0" fontId="2" fillId="0" borderId="0" xfId="59" applyFont="1" applyFill="1" applyBorder="1" applyAlignment="1">
      <alignment vertical="center" wrapText="1"/>
      <protection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49" fontId="2" fillId="0" borderId="20" xfId="59" applyNumberFormat="1" applyFont="1" applyFill="1" applyBorder="1" applyAlignment="1">
      <alignment horizontal="center" vertical="center"/>
      <protection/>
    </xf>
    <xf numFmtId="189" fontId="2" fillId="0" borderId="11" xfId="59" applyNumberFormat="1" applyFont="1" applyFill="1" applyBorder="1" applyAlignment="1">
      <alignment horizontal="center" vertical="center"/>
      <protection/>
    </xf>
    <xf numFmtId="189" fontId="2" fillId="0" borderId="11" xfId="59" applyNumberFormat="1" applyFont="1" applyFill="1" applyBorder="1" applyAlignment="1">
      <alignment horizontal="center" vertical="center"/>
      <protection/>
    </xf>
    <xf numFmtId="49" fontId="2" fillId="0" borderId="11" xfId="59" applyNumberFormat="1" applyFont="1" applyFill="1" applyBorder="1" applyAlignment="1">
      <alignment horizontal="center" vertical="center"/>
      <protection/>
    </xf>
    <xf numFmtId="189" fontId="2" fillId="0" borderId="19" xfId="59" applyNumberFormat="1" applyFont="1" applyFill="1" applyBorder="1" applyAlignment="1">
      <alignment horizontal="center" vertical="center"/>
      <protection/>
    </xf>
    <xf numFmtId="0" fontId="2" fillId="0" borderId="10" xfId="59" applyFont="1" applyFill="1" applyBorder="1" applyAlignment="1">
      <alignment horizontal="center" vertical="center"/>
      <protection/>
    </xf>
    <xf numFmtId="0" fontId="2" fillId="0" borderId="15" xfId="59" applyFont="1" applyFill="1" applyBorder="1" applyAlignment="1">
      <alignment horizontal="center" vertical="center"/>
      <protection/>
    </xf>
    <xf numFmtId="49" fontId="11" fillId="0" borderId="10" xfId="0" applyNumberFormat="1" applyFont="1" applyFill="1" applyBorder="1" applyAlignment="1">
      <alignment horizontal="center" vertical="top" wrapText="1"/>
    </xf>
    <xf numFmtId="189" fontId="2" fillId="0" borderId="18" xfId="59" applyNumberFormat="1" applyFont="1" applyFill="1" applyBorder="1" applyAlignment="1">
      <alignment horizontal="center" vertical="center"/>
      <protection/>
    </xf>
    <xf numFmtId="189" fontId="2" fillId="0" borderId="10" xfId="59" applyNumberFormat="1" applyFont="1" applyFill="1" applyBorder="1" applyAlignment="1">
      <alignment horizontal="center" vertical="center"/>
      <protection/>
    </xf>
    <xf numFmtId="0" fontId="2" fillId="0" borderId="10" xfId="59" applyFont="1" applyFill="1" applyBorder="1" applyAlignment="1">
      <alignment horizontal="center" vertical="center"/>
      <protection/>
    </xf>
    <xf numFmtId="49" fontId="2" fillId="0" borderId="18" xfId="59" applyNumberFormat="1" applyFont="1" applyFill="1" applyBorder="1" applyAlignment="1">
      <alignment horizontal="center" vertical="center"/>
      <protection/>
    </xf>
    <xf numFmtId="189" fontId="2" fillId="0" borderId="10" xfId="59" applyNumberFormat="1" applyFont="1" applyFill="1" applyBorder="1" applyAlignment="1">
      <alignment horizontal="center" vertical="center"/>
      <protection/>
    </xf>
    <xf numFmtId="49" fontId="2" fillId="0" borderId="10" xfId="59" applyNumberFormat="1" applyFont="1" applyFill="1" applyBorder="1" applyAlignment="1">
      <alignment horizontal="center" vertical="center"/>
      <protection/>
    </xf>
    <xf numFmtId="189" fontId="2" fillId="0" borderId="17" xfId="59" applyNumberFormat="1" applyFont="1" applyFill="1" applyBorder="1" applyAlignment="1">
      <alignment horizontal="center" vertical="center"/>
      <protection/>
    </xf>
    <xf numFmtId="0" fontId="2" fillId="0" borderId="14" xfId="59" applyFont="1" applyFill="1" applyBorder="1" applyAlignment="1">
      <alignment horizontal="center" vertical="center"/>
      <protection/>
    </xf>
    <xf numFmtId="49" fontId="2" fillId="0" borderId="17" xfId="59" applyNumberFormat="1" applyFont="1" applyFill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49" fontId="3" fillId="0" borderId="18" xfId="59" applyNumberFormat="1" applyFont="1" applyFill="1" applyBorder="1" applyAlignment="1">
      <alignment horizontal="center" vertical="center"/>
      <protection/>
    </xf>
    <xf numFmtId="189" fontId="3" fillId="0" borderId="10" xfId="59" applyNumberFormat="1" applyFont="1" applyFill="1" applyBorder="1" applyAlignment="1">
      <alignment horizontal="center" vertical="center"/>
      <protection/>
    </xf>
    <xf numFmtId="0" fontId="3" fillId="0" borderId="0" xfId="59" applyFont="1" applyFill="1">
      <alignment vertical="center"/>
      <protection/>
    </xf>
    <xf numFmtId="49" fontId="3" fillId="0" borderId="10" xfId="59" applyNumberFormat="1" applyFont="1" applyFill="1" applyBorder="1" applyAlignment="1">
      <alignment horizontal="center" vertical="center"/>
      <protection/>
    </xf>
    <xf numFmtId="189" fontId="3" fillId="0" borderId="17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horizontal="center" vertical="center"/>
      <protection/>
    </xf>
    <xf numFmtId="49" fontId="16" fillId="0" borderId="10" xfId="0" applyNumberFormat="1" applyFont="1" applyFill="1" applyBorder="1" applyAlignment="1">
      <alignment horizontal="center" vertical="top" wrapText="1"/>
    </xf>
    <xf numFmtId="189" fontId="3" fillId="0" borderId="18" xfId="59" applyNumberFormat="1" applyFont="1" applyFill="1" applyBorder="1" applyAlignment="1">
      <alignment horizontal="center" vertical="center"/>
      <protection/>
    </xf>
    <xf numFmtId="49" fontId="3" fillId="0" borderId="17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/>
      <protection/>
    </xf>
    <xf numFmtId="189" fontId="2" fillId="0" borderId="18" xfId="59" applyNumberFormat="1" applyFont="1" applyFill="1" applyBorder="1" applyAlignment="1">
      <alignment horizontal="center" vertical="center"/>
      <protection/>
    </xf>
    <xf numFmtId="189" fontId="3" fillId="0" borderId="18" xfId="59" applyNumberFormat="1" applyFont="1" applyFill="1" applyBorder="1" applyAlignment="1">
      <alignment horizontal="center" vertical="center"/>
      <protection/>
    </xf>
    <xf numFmtId="193" fontId="2" fillId="0" borderId="10" xfId="59" applyNumberFormat="1" applyFont="1" applyFill="1" applyBorder="1" applyAlignment="1">
      <alignment horizontal="center" vertical="center"/>
      <protection/>
    </xf>
    <xf numFmtId="0" fontId="0" fillId="0" borderId="34" xfId="0" applyFill="1" applyBorder="1" applyAlignment="1">
      <alignment/>
    </xf>
    <xf numFmtId="0" fontId="20" fillId="0" borderId="22" xfId="59" applyFont="1" applyBorder="1" applyAlignment="1">
      <alignment horizontal="center" vertical="center" wrapText="1"/>
      <protection/>
    </xf>
    <xf numFmtId="0" fontId="2" fillId="0" borderId="37" xfId="59" applyFont="1" applyFill="1" applyBorder="1" applyAlignment="1">
      <alignment horizontal="center" vertical="center" wrapText="1"/>
      <protection/>
    </xf>
    <xf numFmtId="0" fontId="20" fillId="0" borderId="21" xfId="59" applyFont="1" applyFill="1" applyBorder="1" applyAlignment="1">
      <alignment horizontal="center" vertical="center" wrapText="1"/>
      <protection/>
    </xf>
    <xf numFmtId="0" fontId="20" fillId="0" borderId="34" xfId="59" applyFont="1" applyFill="1" applyBorder="1" applyAlignment="1">
      <alignment horizontal="center" vertical="center" wrapText="1"/>
      <protection/>
    </xf>
    <xf numFmtId="0" fontId="20" fillId="0" borderId="45" xfId="59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/>
    </xf>
    <xf numFmtId="0" fontId="20" fillId="0" borderId="10" xfId="59" applyFont="1" applyFill="1" applyBorder="1" applyAlignment="1">
      <alignment horizontal="center"/>
      <protection/>
    </xf>
    <xf numFmtId="0" fontId="20" fillId="0" borderId="22" xfId="59" applyFont="1" applyFill="1" applyBorder="1" applyAlignment="1">
      <alignment horizontal="center" vertical="center" wrapText="1"/>
      <protection/>
    </xf>
    <xf numFmtId="0" fontId="2" fillId="0" borderId="59" xfId="59" applyFont="1" applyFill="1" applyBorder="1" applyAlignment="1">
      <alignment horizontal="center" vertical="center"/>
      <protection/>
    </xf>
    <xf numFmtId="0" fontId="20" fillId="0" borderId="63" xfId="59" applyFont="1" applyBorder="1" applyAlignment="1">
      <alignment horizontal="center" vertical="center" wrapText="1"/>
      <protection/>
    </xf>
    <xf numFmtId="0" fontId="2" fillId="0" borderId="63" xfId="59" applyFont="1" applyFill="1" applyBorder="1" applyAlignment="1">
      <alignment horizontal="center" vertical="center" wrapText="1"/>
      <protection/>
    </xf>
    <xf numFmtId="0" fontId="6" fillId="0" borderId="23" xfId="59" applyFont="1" applyFill="1" applyBorder="1" applyAlignment="1">
      <alignment vertical="center" wrapText="1"/>
      <protection/>
    </xf>
    <xf numFmtId="0" fontId="20" fillId="0" borderId="10" xfId="59" applyFont="1" applyFill="1" applyBorder="1" applyAlignment="1">
      <alignment horizontal="center" vertical="center" wrapText="1"/>
      <protection/>
    </xf>
    <xf numFmtId="0" fontId="20" fillId="0" borderId="48" xfId="59" applyFont="1" applyFill="1" applyBorder="1" applyAlignment="1">
      <alignment horizontal="center" vertical="center" wrapText="1"/>
      <protection/>
    </xf>
    <xf numFmtId="0" fontId="20" fillId="0" borderId="44" xfId="59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20" fillId="0" borderId="10" xfId="59" applyFont="1" applyFill="1" applyBorder="1" applyAlignment="1">
      <alignment horizontal="center" wrapText="1"/>
      <protection/>
    </xf>
    <xf numFmtId="0" fontId="6" fillId="0" borderId="12" xfId="59" applyFont="1" applyFill="1" applyBorder="1" applyAlignment="1">
      <alignment horizontal="center" vertical="center"/>
      <protection/>
    </xf>
    <xf numFmtId="0" fontId="2" fillId="0" borderId="62" xfId="59" applyFont="1" applyFill="1" applyBorder="1" applyAlignment="1">
      <alignment horizontal="center" vertical="center"/>
      <protection/>
    </xf>
    <xf numFmtId="0" fontId="2" fillId="0" borderId="48" xfId="59" applyFont="1" applyFill="1" applyBorder="1" applyAlignment="1">
      <alignment horizontal="center" vertical="center" wrapText="1"/>
      <protection/>
    </xf>
    <xf numFmtId="0" fontId="2" fillId="0" borderId="44" xfId="59" applyFont="1" applyFill="1" applyBorder="1" applyAlignment="1">
      <alignment horizontal="center" vertical="center" wrapText="1"/>
      <protection/>
    </xf>
    <xf numFmtId="0" fontId="6" fillId="0" borderId="23" xfId="59" applyFont="1" applyFill="1" applyBorder="1" applyAlignment="1">
      <alignment horizontal="center" vertical="center"/>
      <protection/>
    </xf>
    <xf numFmtId="0" fontId="6" fillId="0" borderId="21" xfId="59" applyFont="1" applyFill="1" applyBorder="1" applyAlignment="1">
      <alignment horizontal="center" vertical="center"/>
      <protection/>
    </xf>
    <xf numFmtId="0" fontId="6" fillId="33" borderId="0" xfId="59" applyFont="1" applyFill="1" applyBorder="1" applyAlignment="1">
      <alignment vertical="justify" wrapText="1"/>
      <protection/>
    </xf>
    <xf numFmtId="0" fontId="2" fillId="35" borderId="0" xfId="59" applyFont="1" applyFill="1" applyBorder="1" applyAlignment="1">
      <alignment horizontal="center" vertical="center"/>
      <protection/>
    </xf>
    <xf numFmtId="0" fontId="2" fillId="33" borderId="0" xfId="59" applyFont="1" applyFill="1" applyBorder="1" applyAlignment="1">
      <alignment horizontal="center" vertical="justify" wrapText="1"/>
      <protection/>
    </xf>
    <xf numFmtId="194" fontId="11" fillId="0" borderId="19" xfId="59" applyNumberFormat="1" applyFont="1" applyFill="1" applyBorder="1" applyAlignment="1">
      <alignment horizontal="center" vertical="center"/>
      <protection/>
    </xf>
    <xf numFmtId="49" fontId="2" fillId="0" borderId="20" xfId="54" applyNumberFormat="1" applyFont="1" applyFill="1" applyBorder="1" applyAlignment="1">
      <alignment horizontal="center" vertical="center"/>
      <protection/>
    </xf>
    <xf numFmtId="194" fontId="11" fillId="0" borderId="17" xfId="59" applyNumberFormat="1" applyFont="1" applyFill="1" applyBorder="1" applyAlignment="1">
      <alignment horizontal="center" vertical="center"/>
      <protection/>
    </xf>
    <xf numFmtId="0" fontId="20" fillId="0" borderId="21" xfId="59" applyFont="1" applyBorder="1" applyAlignment="1">
      <alignment horizontal="center" vertical="center" wrapText="1"/>
      <protection/>
    </xf>
    <xf numFmtId="0" fontId="2" fillId="0" borderId="18" xfId="59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" fillId="0" borderId="0" xfId="59" applyFont="1" applyAlignment="1">
      <alignment horizontal="center" vertical="center"/>
      <protection/>
    </xf>
    <xf numFmtId="0" fontId="2" fillId="0" borderId="0" xfId="59" applyFont="1" applyBorder="1" applyAlignment="1">
      <alignment horizontal="center" vertical="center"/>
      <protection/>
    </xf>
    <xf numFmtId="0" fontId="56" fillId="32" borderId="10" xfId="0" applyFont="1" applyFill="1" applyBorder="1" applyAlignment="1">
      <alignment horizontal="center" vertical="center" wrapText="1"/>
    </xf>
    <xf numFmtId="49" fontId="11" fillId="0" borderId="20" xfId="59" applyNumberFormat="1" applyFont="1" applyFill="1" applyBorder="1" applyAlignment="1">
      <alignment horizontal="center" vertical="center"/>
      <protection/>
    </xf>
    <xf numFmtId="49" fontId="11" fillId="0" borderId="18" xfId="59" applyNumberFormat="1" applyFont="1" applyFill="1" applyBorder="1" applyAlignment="1">
      <alignment horizontal="center" vertical="center"/>
      <protection/>
    </xf>
    <xf numFmtId="191" fontId="11" fillId="0" borderId="11" xfId="54" applyNumberFormat="1" applyFont="1" applyFill="1" applyBorder="1" applyAlignment="1">
      <alignment horizontal="center" vertical="center"/>
      <protection/>
    </xf>
    <xf numFmtId="49" fontId="11" fillId="0" borderId="19" xfId="59" applyNumberFormat="1" applyFont="1" applyFill="1" applyBorder="1" applyAlignment="1">
      <alignment horizontal="center" vertical="center"/>
      <protection/>
    </xf>
    <xf numFmtId="0" fontId="11" fillId="0" borderId="10" xfId="59" applyFont="1" applyFill="1" applyBorder="1" applyAlignment="1">
      <alignment horizontal="center" vertical="center"/>
      <protection/>
    </xf>
    <xf numFmtId="0" fontId="11" fillId="0" borderId="15" xfId="59" applyFont="1" applyFill="1" applyBorder="1" applyAlignment="1">
      <alignment horizontal="center" vertical="center"/>
      <protection/>
    </xf>
    <xf numFmtId="0" fontId="11" fillId="0" borderId="0" xfId="59" applyFont="1" applyFill="1" applyAlignment="1">
      <alignment vertical="center"/>
      <protection/>
    </xf>
    <xf numFmtId="49" fontId="11" fillId="32" borderId="10" xfId="54" applyNumberFormat="1" applyFont="1" applyFill="1" applyBorder="1" applyAlignment="1">
      <alignment horizontal="center" vertical="center"/>
      <protection/>
    </xf>
    <xf numFmtId="191" fontId="11" fillId="0" borderId="10" xfId="54" applyNumberFormat="1" applyFont="1" applyFill="1" applyBorder="1" applyAlignment="1">
      <alignment horizontal="center" vertical="center"/>
      <protection/>
    </xf>
    <xf numFmtId="49" fontId="11" fillId="0" borderId="17" xfId="59" applyNumberFormat="1" applyFont="1" applyFill="1" applyBorder="1" applyAlignment="1">
      <alignment horizontal="center" vertical="center"/>
      <protection/>
    </xf>
    <xf numFmtId="0" fontId="11" fillId="0" borderId="14" xfId="59" applyFont="1" applyFill="1" applyBorder="1" applyAlignment="1">
      <alignment horizontal="center" vertical="center"/>
      <protection/>
    </xf>
    <xf numFmtId="0" fontId="11" fillId="32" borderId="10" xfId="0" applyFont="1" applyFill="1" applyBorder="1" applyAlignment="1">
      <alignment horizontal="center" vertical="center" wrapText="1"/>
    </xf>
    <xf numFmtId="49" fontId="11" fillId="0" borderId="33" xfId="54" applyNumberFormat="1" applyFont="1" applyFill="1" applyBorder="1" applyAlignment="1">
      <alignment horizontal="center" vertical="center"/>
      <protection/>
    </xf>
    <xf numFmtId="191" fontId="11" fillId="0" borderId="22" xfId="54" applyNumberFormat="1" applyFont="1" applyFill="1" applyBorder="1" applyAlignment="1">
      <alignment horizontal="center" vertical="center"/>
      <protection/>
    </xf>
    <xf numFmtId="0" fontId="55" fillId="32" borderId="10" xfId="0" applyFont="1" applyFill="1" applyBorder="1" applyAlignment="1">
      <alignment horizontal="center" vertical="center" wrapText="1"/>
    </xf>
    <xf numFmtId="49" fontId="16" fillId="0" borderId="18" xfId="59" applyNumberFormat="1" applyFont="1" applyFill="1" applyBorder="1" applyAlignment="1">
      <alignment horizontal="center" vertical="center"/>
      <protection/>
    </xf>
    <xf numFmtId="191" fontId="16" fillId="0" borderId="10" xfId="54" applyNumberFormat="1" applyFont="1" applyFill="1" applyBorder="1" applyAlignment="1">
      <alignment horizontal="center" vertical="center"/>
      <protection/>
    </xf>
    <xf numFmtId="49" fontId="16" fillId="0" borderId="17" xfId="59" applyNumberFormat="1" applyFont="1" applyFill="1" applyBorder="1" applyAlignment="1">
      <alignment horizontal="center" vertical="center"/>
      <protection/>
    </xf>
    <xf numFmtId="0" fontId="16" fillId="0" borderId="10" xfId="59" applyFont="1" applyFill="1" applyBorder="1" applyAlignment="1">
      <alignment horizontal="center" vertical="center"/>
      <protection/>
    </xf>
    <xf numFmtId="0" fontId="16" fillId="0" borderId="14" xfId="59" applyFont="1" applyFill="1" applyBorder="1" applyAlignment="1">
      <alignment horizontal="center" vertical="center"/>
      <protection/>
    </xf>
    <xf numFmtId="49" fontId="16" fillId="32" borderId="10" xfId="54" applyNumberFormat="1" applyFont="1" applyFill="1" applyBorder="1" applyAlignment="1">
      <alignment horizontal="center" vertical="center"/>
      <protection/>
    </xf>
    <xf numFmtId="49" fontId="16" fillId="0" borderId="33" xfId="54" applyNumberFormat="1" applyFont="1" applyFill="1" applyBorder="1" applyAlignment="1">
      <alignment horizontal="center" vertical="center"/>
      <protection/>
    </xf>
    <xf numFmtId="191" fontId="16" fillId="0" borderId="22" xfId="54" applyNumberFormat="1" applyFont="1" applyFill="1" applyBorder="1" applyAlignment="1">
      <alignment horizontal="center" vertical="center"/>
      <protection/>
    </xf>
    <xf numFmtId="1" fontId="11" fillId="0" borderId="10" xfId="56" applyNumberFormat="1" applyFont="1" applyFill="1" applyBorder="1" applyAlignment="1">
      <alignment horizontal="center"/>
      <protection/>
    </xf>
    <xf numFmtId="0" fontId="18" fillId="0" borderId="34" xfId="0" applyFont="1" applyFill="1" applyBorder="1" applyAlignment="1">
      <alignment/>
    </xf>
    <xf numFmtId="49" fontId="16" fillId="0" borderId="36" xfId="54" applyNumberFormat="1" applyFont="1" applyFill="1" applyBorder="1" applyAlignment="1">
      <alignment horizontal="center" vertical="center"/>
      <protection/>
    </xf>
    <xf numFmtId="49" fontId="16" fillId="0" borderId="22" xfId="54" applyNumberFormat="1" applyFont="1" applyFill="1" applyBorder="1" applyAlignment="1">
      <alignment horizontal="center" vertical="center"/>
      <protection/>
    </xf>
    <xf numFmtId="0" fontId="2" fillId="32" borderId="10" xfId="59" applyFont="1" applyFill="1" applyBorder="1" applyAlignment="1">
      <alignment horizontal="center" vertical="center" wrapText="1"/>
      <protection/>
    </xf>
    <xf numFmtId="0" fontId="20" fillId="32" borderId="22" xfId="59" applyFont="1" applyFill="1" applyBorder="1" applyAlignment="1">
      <alignment horizontal="center" vertical="center" wrapText="1"/>
      <protection/>
    </xf>
    <xf numFmtId="0" fontId="20" fillId="0" borderId="34" xfId="59" applyFont="1" applyFill="1" applyBorder="1" applyAlignment="1">
      <alignment horizontal="center" vertical="center" wrapText="1"/>
      <protection/>
    </xf>
    <xf numFmtId="0" fontId="20" fillId="0" borderId="45" xfId="59" applyFont="1" applyFill="1" applyBorder="1" applyAlignment="1">
      <alignment horizontal="center" vertical="center" wrapText="1"/>
      <protection/>
    </xf>
    <xf numFmtId="0" fontId="2" fillId="0" borderId="22" xfId="59" applyFont="1" applyFill="1" applyBorder="1" applyAlignment="1">
      <alignment horizontal="center" vertical="center" textRotation="90" wrapText="1"/>
      <protection/>
    </xf>
    <xf numFmtId="0" fontId="0" fillId="0" borderId="46" xfId="0" applyFill="1" applyBorder="1" applyAlignment="1">
      <alignment/>
    </xf>
    <xf numFmtId="0" fontId="20" fillId="0" borderId="22" xfId="59" applyFont="1" applyFill="1" applyBorder="1" applyAlignment="1">
      <alignment horizontal="center" vertical="center"/>
      <protection/>
    </xf>
    <xf numFmtId="0" fontId="20" fillId="0" borderId="17" xfId="59" applyFont="1" applyFill="1" applyBorder="1" applyAlignment="1">
      <alignment horizontal="center" vertical="center" wrapText="1"/>
      <protection/>
    </xf>
    <xf numFmtId="0" fontId="2" fillId="0" borderId="22" xfId="59" applyFont="1" applyFill="1" applyBorder="1" applyAlignment="1">
      <alignment wrapText="1"/>
      <protection/>
    </xf>
    <xf numFmtId="0" fontId="2" fillId="0" borderId="22" xfId="59" applyFont="1" applyFill="1" applyBorder="1" applyAlignment="1">
      <alignment vertical="center" wrapText="1"/>
      <protection/>
    </xf>
    <xf numFmtId="0" fontId="20" fillId="32" borderId="21" xfId="59" applyFont="1" applyFill="1" applyBorder="1" applyAlignment="1">
      <alignment horizontal="center" vertical="center" wrapText="1"/>
      <protection/>
    </xf>
    <xf numFmtId="0" fontId="20" fillId="0" borderId="44" xfId="59" applyFont="1" applyFill="1" applyBorder="1" applyAlignment="1">
      <alignment horizontal="center" vertical="center" wrapText="1"/>
      <protection/>
    </xf>
    <xf numFmtId="0" fontId="2" fillId="0" borderId="21" xfId="59" applyFont="1" applyFill="1" applyBorder="1" applyAlignment="1">
      <alignment horizontal="center" vertical="center" textRotation="90" wrapText="1"/>
      <protection/>
    </xf>
    <xf numFmtId="0" fontId="0" fillId="0" borderId="48" xfId="0" applyFill="1" applyBorder="1" applyAlignment="1">
      <alignment/>
    </xf>
    <xf numFmtId="0" fontId="1" fillId="33" borderId="55" xfId="59" applyFont="1" applyFill="1" applyBorder="1" applyAlignment="1">
      <alignment horizontal="center" vertical="justify" wrapText="1"/>
      <protection/>
    </xf>
    <xf numFmtId="0" fontId="68" fillId="32" borderId="34" xfId="59" applyFont="1" applyFill="1" applyBorder="1" applyAlignment="1">
      <alignment horizontal="center" vertical="center"/>
      <protection/>
    </xf>
    <xf numFmtId="0" fontId="68" fillId="32" borderId="36" xfId="59" applyFont="1" applyFill="1" applyBorder="1" applyAlignment="1">
      <alignment horizontal="center" vertical="center"/>
      <protection/>
    </xf>
    <xf numFmtId="0" fontId="48" fillId="0" borderId="36" xfId="59" applyFont="1" applyBorder="1" applyAlignment="1">
      <alignment horizontal="center" vertical="center"/>
      <protection/>
    </xf>
    <xf numFmtId="0" fontId="68" fillId="32" borderId="46" xfId="59" applyFont="1" applyFill="1" applyBorder="1" applyAlignment="1">
      <alignment horizontal="center" vertical="center"/>
      <protection/>
    </xf>
    <xf numFmtId="0" fontId="68" fillId="32" borderId="0" xfId="59" applyFont="1" applyFill="1" applyBorder="1" applyAlignment="1">
      <alignment horizontal="center" vertical="center"/>
      <protection/>
    </xf>
    <xf numFmtId="0" fontId="68" fillId="32" borderId="0" xfId="59" applyFont="1" applyFill="1" applyBorder="1" applyAlignment="1">
      <alignment horizontal="center" vertical="center" wrapText="1"/>
      <protection/>
    </xf>
    <xf numFmtId="0" fontId="48" fillId="0" borderId="0" xfId="59" applyFont="1" applyBorder="1" applyAlignment="1">
      <alignment horizontal="center" vertical="center"/>
      <protection/>
    </xf>
    <xf numFmtId="49" fontId="17" fillId="0" borderId="10" xfId="54" applyNumberFormat="1" applyFont="1" applyFill="1" applyBorder="1" applyAlignment="1">
      <alignment horizontal="center" vertical="center"/>
      <protection/>
    </xf>
    <xf numFmtId="0" fontId="44" fillId="0" borderId="11" xfId="0" applyFont="1" applyFill="1" applyBorder="1" applyAlignment="1">
      <alignment horizontal="center" vertical="top" wrapText="1"/>
    </xf>
    <xf numFmtId="49" fontId="48" fillId="0" borderId="20" xfId="59" applyNumberFormat="1" applyFont="1" applyFill="1" applyBorder="1" applyAlignment="1">
      <alignment horizontal="center" vertical="center"/>
      <protection/>
    </xf>
    <xf numFmtId="194" fontId="48" fillId="0" borderId="11" xfId="59" applyNumberFormat="1" applyFont="1" applyFill="1" applyBorder="1" applyAlignment="1">
      <alignment horizontal="center" vertical="center"/>
      <protection/>
    </xf>
    <xf numFmtId="49" fontId="17" fillId="0" borderId="11" xfId="54" applyNumberFormat="1" applyFont="1" applyFill="1" applyBorder="1" applyAlignment="1">
      <alignment horizontal="center" vertical="center"/>
      <protection/>
    </xf>
    <xf numFmtId="189" fontId="48" fillId="0" borderId="19" xfId="59" applyNumberFormat="1" applyFont="1" applyFill="1" applyBorder="1" applyAlignment="1">
      <alignment horizontal="center" vertical="center"/>
      <protection/>
    </xf>
    <xf numFmtId="49" fontId="48" fillId="0" borderId="10" xfId="0" applyNumberFormat="1" applyFont="1" applyFill="1" applyBorder="1" applyAlignment="1">
      <alignment horizontal="center" vertical="center" wrapText="1"/>
    </xf>
    <xf numFmtId="192" fontId="48" fillId="0" borderId="69" xfId="59" applyNumberFormat="1" applyFont="1" applyFill="1" applyBorder="1" applyAlignment="1">
      <alignment horizontal="center" vertical="center"/>
      <protection/>
    </xf>
    <xf numFmtId="49" fontId="17" fillId="0" borderId="10" xfId="59" applyNumberFormat="1" applyFont="1" applyFill="1" applyBorder="1" applyAlignment="1">
      <alignment horizontal="center" vertical="center"/>
      <protection/>
    </xf>
    <xf numFmtId="0" fontId="48" fillId="0" borderId="10" xfId="59" applyFont="1" applyFill="1" applyBorder="1" applyAlignment="1">
      <alignment horizontal="center" vertical="center"/>
      <protection/>
    </xf>
    <xf numFmtId="0" fontId="48" fillId="0" borderId="15" xfId="59" applyFont="1" applyFill="1" applyBorder="1" applyAlignment="1">
      <alignment horizontal="center" vertical="center"/>
      <protection/>
    </xf>
    <xf numFmtId="0" fontId="48" fillId="0" borderId="35" xfId="59" applyFont="1" applyFill="1" applyBorder="1" applyAlignment="1">
      <alignment horizontal="center" vertical="center"/>
      <protection/>
    </xf>
    <xf numFmtId="49" fontId="45" fillId="0" borderId="10" xfId="54" applyNumberFormat="1" applyFont="1" applyFill="1" applyBorder="1" applyAlignment="1">
      <alignment horizontal="center" vertical="center"/>
      <protection/>
    </xf>
    <xf numFmtId="194" fontId="48" fillId="0" borderId="18" xfId="59" applyNumberFormat="1" applyFont="1" applyFill="1" applyBorder="1" applyAlignment="1">
      <alignment horizontal="center" vertical="center"/>
      <protection/>
    </xf>
    <xf numFmtId="189" fontId="48" fillId="0" borderId="18" xfId="59" applyNumberFormat="1" applyFont="1" applyFill="1" applyBorder="1" applyAlignment="1">
      <alignment horizontal="center" vertical="center"/>
      <protection/>
    </xf>
    <xf numFmtId="49" fontId="17" fillId="0" borderId="10" xfId="54" applyNumberFormat="1" applyFont="1" applyFill="1" applyBorder="1" applyAlignment="1">
      <alignment horizontal="center" vertical="center"/>
      <protection/>
    </xf>
    <xf numFmtId="49" fontId="17" fillId="0" borderId="11" xfId="54" applyNumberFormat="1" applyFont="1" applyFill="1" applyBorder="1" applyAlignment="1">
      <alignment horizontal="center" vertical="center"/>
      <protection/>
    </xf>
    <xf numFmtId="191" fontId="48" fillId="0" borderId="20" xfId="59" applyNumberFormat="1" applyFont="1" applyFill="1" applyBorder="1" applyAlignment="1">
      <alignment horizontal="center" vertical="center"/>
      <protection/>
    </xf>
    <xf numFmtId="49" fontId="17" fillId="0" borderId="17" xfId="59" applyNumberFormat="1" applyFont="1" applyFill="1" applyBorder="1" applyAlignment="1">
      <alignment horizontal="center" vertical="center"/>
      <protection/>
    </xf>
    <xf numFmtId="0" fontId="48" fillId="0" borderId="17" xfId="59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top" wrapText="1"/>
    </xf>
    <xf numFmtId="49" fontId="48" fillId="0" borderId="18" xfId="59" applyNumberFormat="1" applyFont="1" applyFill="1" applyBorder="1" applyAlignment="1">
      <alignment horizontal="center" vertical="center"/>
      <protection/>
    </xf>
    <xf numFmtId="194" fontId="48" fillId="0" borderId="10" xfId="59" applyNumberFormat="1" applyFont="1" applyFill="1" applyBorder="1" applyAlignment="1">
      <alignment horizontal="center" vertical="center"/>
      <protection/>
    </xf>
    <xf numFmtId="189" fontId="48" fillId="0" borderId="17" xfId="59" applyNumberFormat="1" applyFont="1" applyFill="1" applyBorder="1" applyAlignment="1">
      <alignment horizontal="center" vertical="center"/>
      <protection/>
    </xf>
    <xf numFmtId="192" fontId="48" fillId="0" borderId="33" xfId="59" applyNumberFormat="1" applyFont="1" applyFill="1" applyBorder="1" applyAlignment="1">
      <alignment horizontal="center" vertical="center"/>
      <protection/>
    </xf>
    <xf numFmtId="0" fontId="48" fillId="0" borderId="10" xfId="59" applyNumberFormat="1" applyFont="1" applyFill="1" applyBorder="1" applyAlignment="1">
      <alignment horizontal="center" vertical="center"/>
      <protection/>
    </xf>
    <xf numFmtId="0" fontId="48" fillId="0" borderId="14" xfId="59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center" wrapText="1"/>
    </xf>
    <xf numFmtId="189" fontId="68" fillId="0" borderId="10" xfId="59" applyNumberFormat="1" applyFont="1" applyFill="1" applyBorder="1" applyAlignment="1">
      <alignment horizontal="center" vertical="center"/>
      <protection/>
    </xf>
    <xf numFmtId="49" fontId="17" fillId="0" borderId="33" xfId="54" applyNumberFormat="1" applyFont="1" applyFill="1" applyBorder="1" applyAlignment="1">
      <alignment horizontal="center" vertical="center"/>
      <protection/>
    </xf>
    <xf numFmtId="49" fontId="17" fillId="0" borderId="21" xfId="54" applyNumberFormat="1" applyFont="1" applyFill="1" applyBorder="1" applyAlignment="1">
      <alignment horizontal="center" vertical="center"/>
      <protection/>
    </xf>
    <xf numFmtId="49" fontId="17" fillId="0" borderId="21" xfId="54" applyNumberFormat="1" applyFont="1" applyFill="1" applyBorder="1" applyAlignment="1">
      <alignment horizontal="center" vertical="center"/>
      <protection/>
    </xf>
    <xf numFmtId="191" fontId="48" fillId="0" borderId="18" xfId="59" applyNumberFormat="1" applyFont="1" applyFill="1" applyBorder="1" applyAlignment="1">
      <alignment horizontal="center" vertical="center"/>
      <protection/>
    </xf>
    <xf numFmtId="194" fontId="68" fillId="0" borderId="18" xfId="59" applyNumberFormat="1" applyFont="1" applyFill="1" applyBorder="1" applyAlignment="1">
      <alignment horizontal="center" vertical="center"/>
      <protection/>
    </xf>
    <xf numFmtId="49" fontId="45" fillId="0" borderId="17" xfId="59" applyNumberFormat="1" applyFont="1" applyFill="1" applyBorder="1" applyAlignment="1">
      <alignment horizontal="center" vertical="center"/>
      <protection/>
    </xf>
    <xf numFmtId="2" fontId="48" fillId="0" borderId="18" xfId="59" applyNumberFormat="1" applyFont="1" applyFill="1" applyBorder="1" applyAlignment="1">
      <alignment horizontal="center" vertical="center"/>
      <protection/>
    </xf>
    <xf numFmtId="189" fontId="48" fillId="0" borderId="10" xfId="59" applyNumberFormat="1" applyFont="1" applyFill="1" applyBorder="1" applyAlignment="1">
      <alignment horizontal="center" vertical="center"/>
      <protection/>
    </xf>
    <xf numFmtId="0" fontId="70" fillId="0" borderId="10" xfId="0" applyFont="1" applyFill="1" applyBorder="1" applyAlignment="1">
      <alignment horizontal="center" vertical="top" wrapText="1"/>
    </xf>
    <xf numFmtId="49" fontId="68" fillId="0" borderId="18" xfId="59" applyNumberFormat="1" applyFont="1" applyFill="1" applyBorder="1" applyAlignment="1">
      <alignment horizontal="center" vertical="center"/>
      <protection/>
    </xf>
    <xf numFmtId="189" fontId="68" fillId="0" borderId="18" xfId="59" applyNumberFormat="1" applyFont="1" applyFill="1" applyBorder="1" applyAlignment="1">
      <alignment horizontal="center" vertical="center"/>
      <protection/>
    </xf>
    <xf numFmtId="189" fontId="68" fillId="0" borderId="17" xfId="59" applyNumberFormat="1" applyFont="1" applyFill="1" applyBorder="1" applyAlignment="1">
      <alignment horizontal="center" vertical="center"/>
      <protection/>
    </xf>
    <xf numFmtId="49" fontId="68" fillId="0" borderId="10" xfId="0" applyNumberFormat="1" applyFont="1" applyFill="1" applyBorder="1" applyAlignment="1">
      <alignment horizontal="center" vertical="center" wrapText="1"/>
    </xf>
    <xf numFmtId="192" fontId="68" fillId="0" borderId="18" xfId="59" applyNumberFormat="1" applyFont="1" applyFill="1" applyBorder="1" applyAlignment="1">
      <alignment horizontal="center" vertical="center"/>
      <protection/>
    </xf>
    <xf numFmtId="49" fontId="45" fillId="0" borderId="21" xfId="59" applyNumberFormat="1" applyFont="1" applyFill="1" applyBorder="1" applyAlignment="1">
      <alignment horizontal="center" vertical="center"/>
      <protection/>
    </xf>
    <xf numFmtId="49" fontId="45" fillId="0" borderId="32" xfId="59" applyNumberFormat="1" applyFont="1" applyFill="1" applyBorder="1" applyAlignment="1">
      <alignment horizontal="center" vertical="center"/>
      <protection/>
    </xf>
    <xf numFmtId="0" fontId="68" fillId="0" borderId="32" xfId="59" applyFont="1" applyFill="1" applyBorder="1" applyAlignment="1">
      <alignment horizontal="center" vertical="center"/>
      <protection/>
    </xf>
    <xf numFmtId="0" fontId="68" fillId="0" borderId="10" xfId="59" applyNumberFormat="1" applyFont="1" applyFill="1" applyBorder="1" applyAlignment="1">
      <alignment horizontal="center" vertical="center"/>
      <protection/>
    </xf>
    <xf numFmtId="49" fontId="45" fillId="0" borderId="33" xfId="54" applyNumberFormat="1" applyFont="1" applyFill="1" applyBorder="1" applyAlignment="1">
      <alignment horizontal="center" vertical="center"/>
      <protection/>
    </xf>
    <xf numFmtId="49" fontId="45" fillId="0" borderId="10" xfId="54" applyNumberFormat="1" applyFont="1" applyFill="1" applyBorder="1" applyAlignment="1">
      <alignment horizontal="center" vertical="center"/>
      <protection/>
    </xf>
    <xf numFmtId="191" fontId="68" fillId="0" borderId="18" xfId="59" applyNumberFormat="1" applyFont="1" applyFill="1" applyBorder="1" applyAlignment="1">
      <alignment horizontal="center" vertical="center"/>
      <protection/>
    </xf>
    <xf numFmtId="0" fontId="68" fillId="0" borderId="17" xfId="59" applyFont="1" applyFill="1" applyBorder="1" applyAlignment="1">
      <alignment horizontal="center" vertical="center"/>
      <protection/>
    </xf>
    <xf numFmtId="49" fontId="48" fillId="0" borderId="22" xfId="0" applyNumberFormat="1" applyFont="1" applyFill="1" applyBorder="1" applyAlignment="1">
      <alignment horizontal="center" vertical="center" wrapText="1"/>
    </xf>
    <xf numFmtId="192" fontId="48" fillId="0" borderId="45" xfId="59" applyNumberFormat="1" applyFont="1" applyFill="1" applyBorder="1" applyAlignment="1">
      <alignment horizontal="center" vertical="center"/>
      <protection/>
    </xf>
    <xf numFmtId="49" fontId="17" fillId="0" borderId="22" xfId="59" applyNumberFormat="1" applyFont="1" applyFill="1" applyBorder="1" applyAlignment="1">
      <alignment horizontal="center" vertical="center"/>
      <protection/>
    </xf>
    <xf numFmtId="49" fontId="17" fillId="0" borderId="34" xfId="59" applyNumberFormat="1" applyFont="1" applyFill="1" applyBorder="1" applyAlignment="1">
      <alignment horizontal="center" vertical="center"/>
      <protection/>
    </xf>
    <xf numFmtId="0" fontId="48" fillId="0" borderId="34" xfId="59" applyFont="1" applyFill="1" applyBorder="1" applyAlignment="1">
      <alignment horizontal="center" vertical="center"/>
      <protection/>
    </xf>
    <xf numFmtId="192" fontId="48" fillId="0" borderId="10" xfId="59" applyNumberFormat="1" applyFont="1" applyFill="1" applyBorder="1" applyAlignment="1">
      <alignment horizontal="center" vertical="center"/>
      <protection/>
    </xf>
    <xf numFmtId="49" fontId="17" fillId="0" borderId="10" xfId="59" applyNumberFormat="1" applyFont="1" applyFill="1" applyBorder="1" applyAlignment="1">
      <alignment horizontal="center" vertical="center"/>
      <protection/>
    </xf>
    <xf numFmtId="49" fontId="45" fillId="0" borderId="10" xfId="59" applyNumberFormat="1" applyFont="1" applyFill="1" applyBorder="1" applyAlignment="1">
      <alignment horizontal="center" vertical="center"/>
      <protection/>
    </xf>
    <xf numFmtId="49" fontId="45" fillId="0" borderId="17" xfId="59" applyNumberFormat="1" applyFont="1" applyFill="1" applyBorder="1" applyAlignment="1">
      <alignment horizontal="center" vertical="center"/>
      <protection/>
    </xf>
    <xf numFmtId="49" fontId="48" fillId="0" borderId="21" xfId="0" applyNumberFormat="1" applyFont="1" applyFill="1" applyBorder="1" applyAlignment="1">
      <alignment horizontal="center" vertical="center" wrapText="1"/>
    </xf>
    <xf numFmtId="192" fontId="48" fillId="0" borderId="47" xfId="59" applyNumberFormat="1" applyFont="1" applyFill="1" applyBorder="1" applyAlignment="1">
      <alignment horizontal="center" vertical="center"/>
      <protection/>
    </xf>
    <xf numFmtId="49" fontId="17" fillId="0" borderId="21" xfId="59" applyNumberFormat="1" applyFont="1" applyFill="1" applyBorder="1" applyAlignment="1">
      <alignment horizontal="center" vertical="center"/>
      <protection/>
    </xf>
    <xf numFmtId="49" fontId="17" fillId="0" borderId="32" xfId="59" applyNumberFormat="1" applyFont="1" applyFill="1" applyBorder="1" applyAlignment="1">
      <alignment horizontal="center" vertical="center"/>
      <protection/>
    </xf>
    <xf numFmtId="0" fontId="48" fillId="0" borderId="32" xfId="59" applyFont="1" applyFill="1" applyBorder="1" applyAlignment="1">
      <alignment horizontal="center" vertical="center"/>
      <protection/>
    </xf>
    <xf numFmtId="192" fontId="48" fillId="0" borderId="18" xfId="59" applyNumberFormat="1" applyFont="1" applyFill="1" applyBorder="1" applyAlignment="1">
      <alignment horizontal="center" vertical="center"/>
      <protection/>
    </xf>
    <xf numFmtId="49" fontId="45" fillId="0" borderId="10" xfId="59" applyNumberFormat="1" applyFont="1" applyFill="1" applyBorder="1" applyAlignment="1">
      <alignment horizontal="center" vertical="center"/>
      <protection/>
    </xf>
    <xf numFmtId="0" fontId="70" fillId="0" borderId="10" xfId="0" applyFont="1" applyFill="1" applyBorder="1" applyAlignment="1">
      <alignment horizontal="center" vertical="center" wrapText="1"/>
    </xf>
    <xf numFmtId="189" fontId="48" fillId="0" borderId="11" xfId="59" applyNumberFormat="1" applyFont="1" applyFill="1" applyBorder="1" applyAlignment="1">
      <alignment horizontal="center" vertical="center"/>
      <protection/>
    </xf>
    <xf numFmtId="49" fontId="17" fillId="0" borderId="17" xfId="59" applyNumberFormat="1" applyFont="1" applyFill="1" applyBorder="1" applyAlignment="1">
      <alignment horizontal="center" vertical="center"/>
      <protection/>
    </xf>
    <xf numFmtId="1" fontId="17" fillId="0" borderId="10" xfId="56" applyNumberFormat="1" applyFont="1" applyFill="1" applyBorder="1" applyAlignment="1">
      <alignment horizontal="center"/>
      <protection/>
    </xf>
    <xf numFmtId="0" fontId="44" fillId="0" borderId="22" xfId="0" applyFont="1" applyFill="1" applyBorder="1" applyAlignment="1">
      <alignment horizontal="center" vertical="top" wrapText="1"/>
    </xf>
    <xf numFmtId="49" fontId="45" fillId="0" borderId="36" xfId="54" applyNumberFormat="1" applyFont="1" applyFill="1" applyBorder="1" applyAlignment="1">
      <alignment horizontal="center" vertical="center"/>
      <protection/>
    </xf>
    <xf numFmtId="49" fontId="45" fillId="0" borderId="22" xfId="54" applyNumberFormat="1" applyFont="1" applyFill="1" applyBorder="1" applyAlignment="1">
      <alignment horizontal="center" vertical="center"/>
      <protection/>
    </xf>
    <xf numFmtId="0" fontId="6" fillId="0" borderId="18" xfId="59" applyFont="1" applyBorder="1" applyAlignment="1">
      <alignment horizontal="center" vertical="center" wrapText="1"/>
      <protection/>
    </xf>
    <xf numFmtId="0" fontId="6" fillId="0" borderId="18" xfId="59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22" xfId="59" applyFont="1" applyFill="1" applyBorder="1" applyAlignment="1">
      <alignment horizontal="center" vertical="center" wrapText="1"/>
      <protection/>
    </xf>
    <xf numFmtId="0" fontId="6" fillId="0" borderId="33" xfId="59" applyFont="1" applyFill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/>
      <protection/>
    </xf>
    <xf numFmtId="0" fontId="6" fillId="0" borderId="17" xfId="59" applyFont="1" applyBorder="1" applyAlignment="1">
      <alignment horizontal="center" vertical="center" wrapText="1"/>
      <protection/>
    </xf>
    <xf numFmtId="0" fontId="6" fillId="0" borderId="33" xfId="59" applyFont="1" applyBorder="1" applyAlignment="1">
      <alignment horizontal="center" vertical="center" wrapText="1"/>
      <protection/>
    </xf>
    <xf numFmtId="0" fontId="6" fillId="0" borderId="18" xfId="59" applyFont="1" applyBorder="1" applyAlignment="1">
      <alignment horizontal="center" vertical="center" wrapText="1"/>
      <protection/>
    </xf>
    <xf numFmtId="0" fontId="6" fillId="0" borderId="21" xfId="59" applyFont="1" applyFill="1" applyBorder="1" applyAlignment="1">
      <alignment horizontal="center" vertical="center" wrapText="1"/>
      <protection/>
    </xf>
    <xf numFmtId="0" fontId="6" fillId="0" borderId="33" xfId="59" applyFont="1" applyFill="1" applyBorder="1" applyAlignment="1">
      <alignment vertical="center"/>
      <protection/>
    </xf>
    <xf numFmtId="0" fontId="6" fillId="0" borderId="17" xfId="59" applyFont="1" applyFill="1" applyBorder="1" applyAlignment="1">
      <alignment vertical="center"/>
      <protection/>
    </xf>
    <xf numFmtId="49" fontId="4" fillId="0" borderId="46" xfId="55" applyNumberFormat="1" applyFont="1" applyBorder="1" applyAlignment="1">
      <alignment horizontal="right"/>
      <protection/>
    </xf>
    <xf numFmtId="0" fontId="2" fillId="0" borderId="0" xfId="59" applyFont="1" applyFill="1" applyBorder="1">
      <alignment vertical="center"/>
      <protection/>
    </xf>
    <xf numFmtId="49" fontId="1" fillId="0" borderId="0" xfId="55" applyNumberFormat="1" applyFont="1" applyFill="1" applyBorder="1" applyAlignment="1">
      <alignment horizontal="left"/>
      <protection/>
    </xf>
    <xf numFmtId="49" fontId="4" fillId="0" borderId="0" xfId="55" applyNumberFormat="1" applyFont="1" applyFill="1" applyBorder="1" applyAlignment="1">
      <alignment horizontal="right"/>
      <protection/>
    </xf>
    <xf numFmtId="49" fontId="1" fillId="0" borderId="36" xfId="55" applyNumberFormat="1" applyFont="1" applyBorder="1" applyAlignment="1">
      <alignment horizontal="left"/>
      <protection/>
    </xf>
    <xf numFmtId="0" fontId="11" fillId="0" borderId="32" xfId="59" applyFont="1" applyBorder="1">
      <alignment vertical="center"/>
      <protection/>
    </xf>
    <xf numFmtId="0" fontId="11" fillId="0" borderId="55" xfId="59" applyFont="1" applyBorder="1">
      <alignment vertical="center"/>
      <protection/>
    </xf>
    <xf numFmtId="0" fontId="11" fillId="0" borderId="55" xfId="59" applyFont="1" applyBorder="1" applyAlignment="1">
      <alignment horizontal="center" vertical="center"/>
      <protection/>
    </xf>
    <xf numFmtId="0" fontId="15" fillId="0" borderId="55" xfId="59" applyFont="1" applyBorder="1" applyAlignment="1">
      <alignment horizontal="center" vertical="center"/>
      <protection/>
    </xf>
    <xf numFmtId="49" fontId="5" fillId="0" borderId="55" xfId="54" applyNumberFormat="1" applyFont="1" applyFill="1" applyBorder="1" applyAlignment="1">
      <alignment horizontal="center" vertical="center" wrapText="1"/>
      <protection/>
    </xf>
    <xf numFmtId="0" fontId="11" fillId="0" borderId="55" xfId="59" applyFont="1" applyBorder="1" applyAlignment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05 TAB_MZ98-2" xfId="54"/>
    <cellStyle name="Обычный_П05 TAB_WZ98_2" xfId="55"/>
    <cellStyle name="Обычный_П05 TAB98-ML" xfId="56"/>
    <cellStyle name="Обычный_П05 TAB98-WL" xfId="57"/>
    <cellStyle name="Обычный_Таб м+д" xfId="58"/>
    <cellStyle name="Обычный_Таб м+д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58</xdr:row>
      <xdr:rowOff>57150</xdr:rowOff>
    </xdr:from>
    <xdr:to>
      <xdr:col>37</xdr:col>
      <xdr:colOff>76200</xdr:colOff>
      <xdr:row>61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8600" y="7410450"/>
          <a:ext cx="11277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Результат, превышающий максимальный в таблице,  дополнительными очками не оценивается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4"/>
  <sheetViews>
    <sheetView view="pageBreakPreview" zoomScale="110" zoomScaleNormal="200" zoomScaleSheetLayoutView="110" zoomScalePageLayoutView="0" workbookViewId="0" topLeftCell="C1">
      <selection activeCell="L6" sqref="L6"/>
    </sheetView>
  </sheetViews>
  <sheetFormatPr defaultColWidth="9.00390625" defaultRowHeight="12.75"/>
  <cols>
    <col min="1" max="1" width="2.25390625" style="112" customWidth="1"/>
    <col min="2" max="2" width="5.75390625" style="114" customWidth="1"/>
    <col min="3" max="3" width="6.00390625" style="114" customWidth="1"/>
    <col min="4" max="4" width="5.00390625" style="114" customWidth="1"/>
    <col min="5" max="5" width="5.625" style="113" customWidth="1"/>
    <col min="6" max="6" width="4.25390625" style="113" customWidth="1"/>
    <col min="7" max="7" width="4.125" style="113" hidden="1" customWidth="1"/>
    <col min="8" max="8" width="5.375" style="113" customWidth="1"/>
    <col min="9" max="9" width="1.25" style="113" hidden="1" customWidth="1"/>
    <col min="10" max="10" width="4.625" style="113" customWidth="1"/>
    <col min="11" max="11" width="0.2421875" style="113" hidden="1" customWidth="1"/>
    <col min="12" max="12" width="5.625" style="113" customWidth="1"/>
    <col min="13" max="13" width="5.25390625" style="113" customWidth="1"/>
    <col min="14" max="14" width="5.375" style="113" customWidth="1"/>
    <col min="15" max="15" width="4.75390625" style="113" customWidth="1"/>
    <col min="16" max="16" width="1.37890625" style="113" hidden="1" customWidth="1"/>
    <col min="17" max="18" width="5.00390625" style="113" customWidth="1"/>
    <col min="19" max="19" width="7.375" style="113" customWidth="1"/>
    <col min="20" max="20" width="7.25390625" style="113" customWidth="1"/>
    <col min="21" max="21" width="3.625" style="113" bestFit="1" customWidth="1"/>
    <col min="22" max="22" width="4.375" style="113" customWidth="1"/>
    <col min="23" max="24" width="3.75390625" style="113" customWidth="1"/>
    <col min="25" max="25" width="3.75390625" style="112" customWidth="1"/>
    <col min="26" max="26" width="4.375" style="112" hidden="1" customWidth="1"/>
    <col min="27" max="27" width="4.125" style="112" customWidth="1"/>
    <col min="28" max="28" width="5.875" style="112" hidden="1" customWidth="1"/>
    <col min="29" max="29" width="4.75390625" style="112" customWidth="1"/>
    <col min="30" max="30" width="6.00390625" style="112" customWidth="1"/>
    <col min="31" max="31" width="6.125" style="112" customWidth="1"/>
    <col min="32" max="32" width="3.875" style="112" hidden="1" customWidth="1"/>
    <col min="33" max="33" width="5.625" style="112" customWidth="1"/>
    <col min="34" max="34" width="5.25390625" style="112" customWidth="1"/>
    <col min="35" max="35" width="1.12109375" style="112" hidden="1" customWidth="1"/>
    <col min="36" max="36" width="3.75390625" style="112" customWidth="1"/>
    <col min="37" max="37" width="5.25390625" style="112" customWidth="1"/>
    <col min="38" max="38" width="7.00390625" style="112" customWidth="1"/>
    <col min="39" max="39" width="4.125" style="112" customWidth="1"/>
    <col min="40" max="40" width="2.25390625" style="112" hidden="1" customWidth="1"/>
    <col min="41" max="41" width="7.375" style="112" customWidth="1"/>
    <col min="42" max="42" width="3.25390625" style="112" customWidth="1"/>
    <col min="43" max="16384" width="9.125" style="112" customWidth="1"/>
  </cols>
  <sheetData>
    <row r="1" spans="2:19" ht="2.25" customHeight="1">
      <c r="B1" s="278"/>
      <c r="C1" s="278"/>
      <c r="D1" s="278"/>
      <c r="E1" s="278"/>
      <c r="S1" s="217"/>
    </row>
    <row r="2" spans="2:21" ht="8.25" hidden="1">
      <c r="B2" s="216"/>
      <c r="U2" s="119"/>
    </row>
    <row r="3" spans="5:34" ht="28.5" customHeight="1">
      <c r="E3" s="248" t="s">
        <v>722</v>
      </c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G3" s="281"/>
      <c r="AH3" s="282"/>
    </row>
    <row r="4" spans="2:38" s="188" customFormat="1" ht="13.5" customHeight="1">
      <c r="B4" s="215" t="s">
        <v>721</v>
      </c>
      <c r="C4" s="215"/>
      <c r="D4" s="215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45"/>
      <c r="R4" s="45"/>
      <c r="S4" s="29"/>
      <c r="T4" s="213"/>
      <c r="U4" s="28" t="s">
        <v>720</v>
      </c>
      <c r="V4" s="28"/>
      <c r="W4" s="28"/>
      <c r="X4" s="206"/>
      <c r="Y4" s="212"/>
      <c r="Z4" s="212"/>
      <c r="AA4" s="212"/>
      <c r="AB4" s="212"/>
      <c r="AC4" s="212"/>
      <c r="AD4" s="212"/>
      <c r="AE4" s="212"/>
      <c r="AF4" s="211"/>
      <c r="AG4" s="211"/>
      <c r="AH4" s="211"/>
      <c r="AI4" s="211"/>
      <c r="AJ4" s="211"/>
      <c r="AK4" s="211"/>
      <c r="AL4" s="3"/>
    </row>
    <row r="5" spans="2:38" s="188" customFormat="1" ht="36" customHeight="1">
      <c r="B5" s="279" t="s">
        <v>0</v>
      </c>
      <c r="C5" s="210" t="s">
        <v>392</v>
      </c>
      <c r="D5" s="262" t="s">
        <v>60</v>
      </c>
      <c r="E5" s="263"/>
      <c r="F5" s="263"/>
      <c r="G5" s="264"/>
      <c r="H5" s="284" t="s">
        <v>651</v>
      </c>
      <c r="I5" s="203"/>
      <c r="J5" s="551" t="s">
        <v>718</v>
      </c>
      <c r="K5" s="555"/>
      <c r="L5" s="550"/>
      <c r="M5" s="267" t="s">
        <v>388</v>
      </c>
      <c r="N5" s="267" t="s">
        <v>648</v>
      </c>
      <c r="O5" s="525" t="s">
        <v>647</v>
      </c>
      <c r="P5" s="524"/>
      <c r="Q5" s="523"/>
      <c r="R5" s="195" t="s">
        <v>282</v>
      </c>
      <c r="S5" s="267" t="s">
        <v>719</v>
      </c>
      <c r="T5" s="206"/>
      <c r="U5" s="265" t="s">
        <v>0</v>
      </c>
      <c r="V5" s="267" t="s">
        <v>384</v>
      </c>
      <c r="W5" s="554" t="s">
        <v>60</v>
      </c>
      <c r="X5" s="553"/>
      <c r="Y5" s="553"/>
      <c r="Z5" s="552"/>
      <c r="AA5" s="284" t="s">
        <v>651</v>
      </c>
      <c r="AB5" s="203"/>
      <c r="AC5" s="551" t="s">
        <v>718</v>
      </c>
      <c r="AD5" s="550"/>
      <c r="AE5" s="267" t="s">
        <v>388</v>
      </c>
      <c r="AF5" s="549"/>
      <c r="AG5" s="275" t="s">
        <v>648</v>
      </c>
      <c r="AH5" s="517" t="s">
        <v>647</v>
      </c>
      <c r="AI5" s="516"/>
      <c r="AJ5" s="548"/>
      <c r="AK5" s="192" t="s">
        <v>282</v>
      </c>
      <c r="AL5" s="269" t="s">
        <v>386</v>
      </c>
    </row>
    <row r="6" spans="2:38" s="188" customFormat="1" ht="24.75" customHeight="1">
      <c r="B6" s="280"/>
      <c r="C6" s="192" t="s">
        <v>384</v>
      </c>
      <c r="D6" s="189" t="s">
        <v>645</v>
      </c>
      <c r="E6" s="193" t="s">
        <v>498</v>
      </c>
      <c r="F6" s="193" t="s">
        <v>644</v>
      </c>
      <c r="G6" s="193"/>
      <c r="H6" s="285"/>
      <c r="I6" s="194"/>
      <c r="J6" s="195" t="s">
        <v>716</v>
      </c>
      <c r="K6" s="195"/>
      <c r="L6" s="195" t="s">
        <v>717</v>
      </c>
      <c r="M6" s="268"/>
      <c r="N6" s="268"/>
      <c r="O6" s="202" t="s">
        <v>642</v>
      </c>
      <c r="P6" s="514"/>
      <c r="Q6" s="202" t="s">
        <v>492</v>
      </c>
      <c r="R6" s="547" t="s">
        <v>495</v>
      </c>
      <c r="S6" s="268"/>
      <c r="T6" s="196"/>
      <c r="U6" s="266"/>
      <c r="V6" s="268"/>
      <c r="W6" s="195" t="s">
        <v>645</v>
      </c>
      <c r="X6" s="195" t="s">
        <v>498</v>
      </c>
      <c r="Y6" s="195" t="s">
        <v>644</v>
      </c>
      <c r="Z6" s="195"/>
      <c r="AA6" s="285"/>
      <c r="AB6" s="194"/>
      <c r="AC6" s="195" t="s">
        <v>716</v>
      </c>
      <c r="AD6" s="195" t="s">
        <v>715</v>
      </c>
      <c r="AE6" s="268"/>
      <c r="AF6" s="192"/>
      <c r="AG6" s="276"/>
      <c r="AH6" s="192" t="s">
        <v>642</v>
      </c>
      <c r="AI6" s="191"/>
      <c r="AJ6" s="192" t="s">
        <v>492</v>
      </c>
      <c r="AK6" s="546" t="s">
        <v>495</v>
      </c>
      <c r="AL6" s="270"/>
    </row>
    <row r="7" spans="2:38" s="165" customFormat="1" ht="10.5" customHeight="1">
      <c r="B7" s="545">
        <v>100</v>
      </c>
      <c r="C7" s="178">
        <v>215</v>
      </c>
      <c r="D7" s="509">
        <v>4.9</v>
      </c>
      <c r="E7" s="168">
        <v>9</v>
      </c>
      <c r="F7" s="170" t="s">
        <v>236</v>
      </c>
      <c r="G7" s="177"/>
      <c r="H7" s="168">
        <v>38</v>
      </c>
      <c r="I7" s="168"/>
      <c r="J7" s="33" t="s">
        <v>361</v>
      </c>
      <c r="K7" s="109"/>
      <c r="L7" s="16" t="s">
        <v>3</v>
      </c>
      <c r="M7" s="155">
        <v>28</v>
      </c>
      <c r="N7" s="168">
        <v>16</v>
      </c>
      <c r="O7" s="37" t="s">
        <v>351</v>
      </c>
      <c r="P7" s="35"/>
      <c r="Q7" s="537" t="s">
        <v>301</v>
      </c>
      <c r="R7" s="149">
        <v>3.5</v>
      </c>
      <c r="S7" s="542">
        <v>80</v>
      </c>
      <c r="T7" s="141"/>
      <c r="U7" s="173">
        <v>50</v>
      </c>
      <c r="V7" s="178">
        <v>165</v>
      </c>
      <c r="W7" s="144">
        <v>5.9</v>
      </c>
      <c r="X7" s="168" t="s">
        <v>51</v>
      </c>
      <c r="Y7" s="170" t="s">
        <v>618</v>
      </c>
      <c r="Z7" s="171"/>
      <c r="AA7" s="168">
        <v>25</v>
      </c>
      <c r="AB7" s="168"/>
      <c r="AC7" s="33" t="s">
        <v>42</v>
      </c>
      <c r="AD7" s="33" t="s">
        <v>714</v>
      </c>
      <c r="AE7" s="37" t="s">
        <v>3</v>
      </c>
      <c r="AF7" s="168"/>
      <c r="AG7" s="497">
        <v>29</v>
      </c>
      <c r="AH7" s="33" t="s">
        <v>42</v>
      </c>
      <c r="AI7" s="185"/>
      <c r="AJ7" s="536" t="s">
        <v>334</v>
      </c>
      <c r="AK7" s="149">
        <v>6.2</v>
      </c>
      <c r="AL7" s="172">
        <v>17</v>
      </c>
    </row>
    <row r="8" spans="2:38" ht="9" customHeight="1">
      <c r="B8" s="541">
        <v>99</v>
      </c>
      <c r="C8" s="162">
        <v>214</v>
      </c>
      <c r="D8" s="144" t="s">
        <v>2</v>
      </c>
      <c r="E8" s="144" t="s">
        <v>2</v>
      </c>
      <c r="F8" s="137" t="s">
        <v>713</v>
      </c>
      <c r="G8" s="152"/>
      <c r="H8" s="144">
        <v>37.8</v>
      </c>
      <c r="I8" s="144"/>
      <c r="J8" s="37" t="s">
        <v>3</v>
      </c>
      <c r="K8" s="16"/>
      <c r="L8" s="16" t="s">
        <v>3</v>
      </c>
      <c r="M8" s="37" t="s">
        <v>3</v>
      </c>
      <c r="N8" s="487">
        <v>16.2</v>
      </c>
      <c r="O8" s="37" t="s">
        <v>3</v>
      </c>
      <c r="P8" s="506"/>
      <c r="Q8" s="537" t="s">
        <v>3</v>
      </c>
      <c r="R8" s="149">
        <v>3.53</v>
      </c>
      <c r="S8" s="539">
        <v>78</v>
      </c>
      <c r="T8" s="141"/>
      <c r="U8" s="155">
        <v>49</v>
      </c>
      <c r="V8" s="162">
        <v>163</v>
      </c>
      <c r="W8" s="144" t="s">
        <v>51</v>
      </c>
      <c r="X8" s="161">
        <v>10.7</v>
      </c>
      <c r="Y8" s="137" t="s">
        <v>712</v>
      </c>
      <c r="Z8" s="153"/>
      <c r="AA8" s="144">
        <v>24.6</v>
      </c>
      <c r="AB8" s="144"/>
      <c r="AC8" s="37" t="s">
        <v>3</v>
      </c>
      <c r="AD8" s="37" t="s">
        <v>3</v>
      </c>
      <c r="AE8" s="155">
        <v>11</v>
      </c>
      <c r="AF8" s="144"/>
      <c r="AG8" s="487">
        <v>29.4</v>
      </c>
      <c r="AH8" s="33" t="s">
        <v>3</v>
      </c>
      <c r="AI8" s="36"/>
      <c r="AJ8" s="536" t="s">
        <v>3</v>
      </c>
      <c r="AK8" s="156">
        <v>6.23</v>
      </c>
      <c r="AL8" s="163" t="s">
        <v>3</v>
      </c>
    </row>
    <row r="9" spans="2:38" ht="11.25">
      <c r="B9" s="541">
        <v>98</v>
      </c>
      <c r="C9" s="178">
        <v>213</v>
      </c>
      <c r="D9" s="144" t="s">
        <v>2</v>
      </c>
      <c r="E9" s="144" t="s">
        <v>2</v>
      </c>
      <c r="F9" s="137" t="s">
        <v>237</v>
      </c>
      <c r="G9" s="152"/>
      <c r="H9" s="168">
        <v>37.6</v>
      </c>
      <c r="I9" s="144"/>
      <c r="J9" s="37" t="s">
        <v>3</v>
      </c>
      <c r="K9" s="16"/>
      <c r="L9" s="16" t="s">
        <v>3</v>
      </c>
      <c r="M9" s="37" t="s">
        <v>3</v>
      </c>
      <c r="N9" s="168">
        <v>16.4</v>
      </c>
      <c r="O9" s="37" t="s">
        <v>3</v>
      </c>
      <c r="P9" s="36"/>
      <c r="Q9" s="537" t="s">
        <v>299</v>
      </c>
      <c r="R9" s="149">
        <v>3.56</v>
      </c>
      <c r="S9" s="542">
        <v>76</v>
      </c>
      <c r="T9" s="141"/>
      <c r="U9" s="155">
        <v>48</v>
      </c>
      <c r="V9" s="178">
        <v>161</v>
      </c>
      <c r="W9" s="144" t="s">
        <v>51</v>
      </c>
      <c r="X9" s="144" t="s">
        <v>51</v>
      </c>
      <c r="Y9" s="170" t="s">
        <v>711</v>
      </c>
      <c r="Z9" s="153"/>
      <c r="AA9" s="168">
        <v>24.2</v>
      </c>
      <c r="AB9" s="144"/>
      <c r="AC9" s="37" t="s">
        <v>52</v>
      </c>
      <c r="AD9" s="37" t="s">
        <v>3</v>
      </c>
      <c r="AE9" s="37" t="s">
        <v>3</v>
      </c>
      <c r="AF9" s="144"/>
      <c r="AG9" s="497">
        <v>29.8</v>
      </c>
      <c r="AH9" s="33" t="s">
        <v>52</v>
      </c>
      <c r="AI9" s="36"/>
      <c r="AJ9" s="536" t="s">
        <v>328</v>
      </c>
      <c r="AK9" s="149">
        <v>6.26</v>
      </c>
      <c r="AL9" s="539">
        <v>16</v>
      </c>
    </row>
    <row r="10" spans="2:38" ht="11.25">
      <c r="B10" s="541">
        <v>97</v>
      </c>
      <c r="C10" s="162">
        <v>212</v>
      </c>
      <c r="D10" s="144" t="s">
        <v>2</v>
      </c>
      <c r="E10" s="144">
        <v>9.1</v>
      </c>
      <c r="F10" s="137" t="s">
        <v>710</v>
      </c>
      <c r="G10" s="152"/>
      <c r="H10" s="144">
        <v>37.4</v>
      </c>
      <c r="I10" s="144"/>
      <c r="J10" s="37" t="s">
        <v>360</v>
      </c>
      <c r="K10" s="180"/>
      <c r="L10" s="16" t="s">
        <v>3</v>
      </c>
      <c r="M10" s="155">
        <v>27</v>
      </c>
      <c r="N10" s="487">
        <v>16.6</v>
      </c>
      <c r="O10" s="37" t="s">
        <v>3</v>
      </c>
      <c r="P10" s="36"/>
      <c r="Q10" s="537" t="s">
        <v>3</v>
      </c>
      <c r="R10" s="540">
        <v>3.59</v>
      </c>
      <c r="S10" s="539">
        <v>74</v>
      </c>
      <c r="T10" s="141"/>
      <c r="U10" s="155">
        <v>47</v>
      </c>
      <c r="V10" s="162">
        <v>159</v>
      </c>
      <c r="W10" s="144" t="s">
        <v>51</v>
      </c>
      <c r="X10" s="144" t="s">
        <v>2</v>
      </c>
      <c r="Y10" s="137" t="s">
        <v>612</v>
      </c>
      <c r="Z10" s="153"/>
      <c r="AA10" s="144">
        <v>23.8</v>
      </c>
      <c r="AB10" s="144"/>
      <c r="AC10" s="37" t="s">
        <v>3</v>
      </c>
      <c r="AD10" s="37" t="s">
        <v>3</v>
      </c>
      <c r="AE10" s="37" t="s">
        <v>3</v>
      </c>
      <c r="AF10" s="144"/>
      <c r="AG10" s="487">
        <v>30.2</v>
      </c>
      <c r="AH10" s="33" t="s">
        <v>3</v>
      </c>
      <c r="AI10" s="36"/>
      <c r="AJ10" s="536" t="s">
        <v>3</v>
      </c>
      <c r="AK10" s="149">
        <v>6.29</v>
      </c>
      <c r="AL10" s="163" t="s">
        <v>3</v>
      </c>
    </row>
    <row r="11" spans="2:38" ht="11.25">
      <c r="B11" s="541">
        <v>96</v>
      </c>
      <c r="C11" s="178">
        <v>211</v>
      </c>
      <c r="D11" s="144" t="s">
        <v>2</v>
      </c>
      <c r="E11" s="144" t="s">
        <v>2</v>
      </c>
      <c r="F11" s="137" t="s">
        <v>238</v>
      </c>
      <c r="G11" s="152"/>
      <c r="H11" s="168">
        <v>37.2</v>
      </c>
      <c r="I11" s="144"/>
      <c r="J11" s="37" t="s">
        <v>3</v>
      </c>
      <c r="K11" s="16"/>
      <c r="L11" s="16" t="s">
        <v>3</v>
      </c>
      <c r="M11" s="37" t="s">
        <v>3</v>
      </c>
      <c r="N11" s="168">
        <v>16.8</v>
      </c>
      <c r="O11" s="37" t="s">
        <v>348</v>
      </c>
      <c r="P11" s="36"/>
      <c r="Q11" s="537" t="s">
        <v>298</v>
      </c>
      <c r="R11" s="149">
        <v>4.02</v>
      </c>
      <c r="S11" s="542">
        <v>72</v>
      </c>
      <c r="T11" s="141"/>
      <c r="U11" s="155">
        <v>46</v>
      </c>
      <c r="V11" s="178">
        <v>157</v>
      </c>
      <c r="W11" s="144">
        <v>6</v>
      </c>
      <c r="X11" s="144">
        <v>10.8</v>
      </c>
      <c r="Y11" s="170" t="s">
        <v>709</v>
      </c>
      <c r="Z11" s="153"/>
      <c r="AA11" s="168">
        <v>23.4</v>
      </c>
      <c r="AB11" s="144"/>
      <c r="AC11" s="37" t="s">
        <v>53</v>
      </c>
      <c r="AD11" s="37" t="s">
        <v>3</v>
      </c>
      <c r="AE11" s="155">
        <v>10</v>
      </c>
      <c r="AF11" s="144"/>
      <c r="AG11" s="497">
        <v>30.6</v>
      </c>
      <c r="AH11" s="33" t="s">
        <v>53</v>
      </c>
      <c r="AI11" s="36"/>
      <c r="AJ11" s="536" t="s">
        <v>322</v>
      </c>
      <c r="AK11" s="149">
        <v>6.32</v>
      </c>
      <c r="AL11" s="539">
        <v>15</v>
      </c>
    </row>
    <row r="12" spans="2:38" s="141" customFormat="1" ht="11.25">
      <c r="B12" s="155">
        <v>95</v>
      </c>
      <c r="C12" s="162">
        <v>210</v>
      </c>
      <c r="D12" s="505">
        <v>5</v>
      </c>
      <c r="E12" s="144" t="s">
        <v>2</v>
      </c>
      <c r="F12" s="137" t="s">
        <v>708</v>
      </c>
      <c r="G12" s="152"/>
      <c r="H12" s="144">
        <v>37</v>
      </c>
      <c r="I12" s="144"/>
      <c r="J12" s="37" t="s">
        <v>3</v>
      </c>
      <c r="K12" s="180"/>
      <c r="L12" s="16" t="s">
        <v>3</v>
      </c>
      <c r="M12" s="37" t="s">
        <v>3</v>
      </c>
      <c r="N12" s="487">
        <v>17</v>
      </c>
      <c r="O12" s="37" t="s">
        <v>3</v>
      </c>
      <c r="P12" s="36"/>
      <c r="Q12" s="537" t="s">
        <v>3</v>
      </c>
      <c r="R12" s="540">
        <v>4.05</v>
      </c>
      <c r="S12" s="539">
        <v>70</v>
      </c>
      <c r="U12" s="155">
        <v>45</v>
      </c>
      <c r="V12" s="162">
        <v>155</v>
      </c>
      <c r="W12" s="144" t="s">
        <v>51</v>
      </c>
      <c r="X12" s="144" t="s">
        <v>2</v>
      </c>
      <c r="Y12" s="137" t="s">
        <v>707</v>
      </c>
      <c r="Z12" s="153"/>
      <c r="AA12" s="144">
        <v>23</v>
      </c>
      <c r="AB12" s="144"/>
      <c r="AC12" s="37" t="s">
        <v>3</v>
      </c>
      <c r="AD12" s="37" t="s">
        <v>3</v>
      </c>
      <c r="AE12" s="37" t="s">
        <v>3</v>
      </c>
      <c r="AF12" s="144"/>
      <c r="AG12" s="487">
        <v>31</v>
      </c>
      <c r="AH12" s="33" t="s">
        <v>3</v>
      </c>
      <c r="AI12" s="36"/>
      <c r="AJ12" s="536" t="s">
        <v>3</v>
      </c>
      <c r="AK12" s="149">
        <v>6.35</v>
      </c>
      <c r="AL12" s="163" t="s">
        <v>3</v>
      </c>
    </row>
    <row r="13" spans="2:38" ht="11.25">
      <c r="B13" s="541">
        <v>94</v>
      </c>
      <c r="C13" s="178">
        <v>209</v>
      </c>
      <c r="D13" s="144" t="s">
        <v>2</v>
      </c>
      <c r="E13" s="144">
        <v>9.2</v>
      </c>
      <c r="F13" s="137" t="s">
        <v>239</v>
      </c>
      <c r="G13" s="152"/>
      <c r="H13" s="168">
        <v>36.8</v>
      </c>
      <c r="I13" s="144"/>
      <c r="J13" s="37" t="s">
        <v>357</v>
      </c>
      <c r="K13" s="16"/>
      <c r="L13" s="16" t="s">
        <v>3</v>
      </c>
      <c r="M13" s="155">
        <v>26</v>
      </c>
      <c r="N13" s="168">
        <v>17.2</v>
      </c>
      <c r="O13" s="37" t="s">
        <v>3</v>
      </c>
      <c r="P13" s="36"/>
      <c r="Q13" s="537" t="s">
        <v>296</v>
      </c>
      <c r="R13" s="149">
        <v>4.08</v>
      </c>
      <c r="S13" s="542">
        <v>68</v>
      </c>
      <c r="T13" s="141"/>
      <c r="U13" s="155">
        <v>44</v>
      </c>
      <c r="V13" s="178">
        <v>153</v>
      </c>
      <c r="W13" s="144" t="s">
        <v>51</v>
      </c>
      <c r="X13" s="144" t="s">
        <v>51</v>
      </c>
      <c r="Y13" s="170" t="s">
        <v>606</v>
      </c>
      <c r="Z13" s="153"/>
      <c r="AA13" s="168">
        <v>22.6</v>
      </c>
      <c r="AB13" s="144"/>
      <c r="AC13" s="37" t="s">
        <v>54</v>
      </c>
      <c r="AD13" s="37" t="s">
        <v>3</v>
      </c>
      <c r="AE13" s="37" t="s">
        <v>3</v>
      </c>
      <c r="AF13" s="144"/>
      <c r="AG13" s="487">
        <v>31.5</v>
      </c>
      <c r="AH13" s="33" t="s">
        <v>54</v>
      </c>
      <c r="AI13" s="36"/>
      <c r="AJ13" s="536" t="s">
        <v>319</v>
      </c>
      <c r="AK13" s="149">
        <v>6.38</v>
      </c>
      <c r="AL13" s="163" t="s">
        <v>21</v>
      </c>
    </row>
    <row r="14" spans="2:38" ht="11.25">
      <c r="B14" s="541">
        <v>93</v>
      </c>
      <c r="C14" s="162">
        <v>208</v>
      </c>
      <c r="D14" s="144" t="s">
        <v>2</v>
      </c>
      <c r="E14" s="144" t="s">
        <v>2</v>
      </c>
      <c r="F14" s="137" t="s">
        <v>706</v>
      </c>
      <c r="G14" s="152"/>
      <c r="H14" s="144">
        <v>36.6</v>
      </c>
      <c r="I14" s="144"/>
      <c r="J14" s="37" t="s">
        <v>3</v>
      </c>
      <c r="K14" s="180"/>
      <c r="L14" s="16" t="s">
        <v>3</v>
      </c>
      <c r="M14" s="37" t="s">
        <v>3</v>
      </c>
      <c r="N14" s="487">
        <v>17.4</v>
      </c>
      <c r="O14" s="37" t="s">
        <v>3</v>
      </c>
      <c r="P14" s="36"/>
      <c r="Q14" s="537" t="s">
        <v>3</v>
      </c>
      <c r="R14" s="540">
        <v>4.11</v>
      </c>
      <c r="S14" s="539">
        <v>66</v>
      </c>
      <c r="T14" s="141"/>
      <c r="U14" s="155">
        <v>43</v>
      </c>
      <c r="V14" s="162">
        <v>151</v>
      </c>
      <c r="W14" s="144" t="s">
        <v>51</v>
      </c>
      <c r="X14" s="144">
        <v>10.9</v>
      </c>
      <c r="Y14" s="137" t="s">
        <v>705</v>
      </c>
      <c r="Z14" s="153"/>
      <c r="AA14" s="144">
        <v>22.2</v>
      </c>
      <c r="AB14" s="144"/>
      <c r="AC14" s="37" t="s">
        <v>3</v>
      </c>
      <c r="AD14" s="37" t="s">
        <v>3</v>
      </c>
      <c r="AE14" s="173">
        <v>9</v>
      </c>
      <c r="AF14" s="144"/>
      <c r="AG14" s="487">
        <v>32</v>
      </c>
      <c r="AH14" s="33" t="s">
        <v>3</v>
      </c>
      <c r="AI14" s="36"/>
      <c r="AJ14" s="536" t="s">
        <v>3</v>
      </c>
      <c r="AK14" s="149">
        <v>6.41</v>
      </c>
      <c r="AL14" s="163" t="s">
        <v>3</v>
      </c>
    </row>
    <row r="15" spans="2:38" ht="11.25">
      <c r="B15" s="541">
        <v>92</v>
      </c>
      <c r="C15" s="178">
        <v>207</v>
      </c>
      <c r="D15" s="144" t="s">
        <v>2</v>
      </c>
      <c r="E15" s="144" t="s">
        <v>2</v>
      </c>
      <c r="F15" s="137" t="s">
        <v>240</v>
      </c>
      <c r="G15" s="152"/>
      <c r="H15" s="168">
        <v>36.4</v>
      </c>
      <c r="I15" s="144"/>
      <c r="J15" s="37" t="s">
        <v>3</v>
      </c>
      <c r="K15" s="16"/>
      <c r="L15" s="16" t="s">
        <v>3</v>
      </c>
      <c r="M15" s="37" t="s">
        <v>3</v>
      </c>
      <c r="N15" s="168">
        <v>17.6</v>
      </c>
      <c r="O15" s="37" t="s">
        <v>346</v>
      </c>
      <c r="P15" s="36"/>
      <c r="Q15" s="537" t="s">
        <v>295</v>
      </c>
      <c r="R15" s="149">
        <v>4.14</v>
      </c>
      <c r="S15" s="542">
        <v>64</v>
      </c>
      <c r="T15" s="174"/>
      <c r="U15" s="155">
        <v>42</v>
      </c>
      <c r="V15" s="178">
        <v>149</v>
      </c>
      <c r="W15" s="144">
        <v>6.1</v>
      </c>
      <c r="X15" s="144" t="s">
        <v>51</v>
      </c>
      <c r="Y15" s="170" t="s">
        <v>704</v>
      </c>
      <c r="Z15" s="153"/>
      <c r="AA15" s="168">
        <v>21.8</v>
      </c>
      <c r="AB15" s="144"/>
      <c r="AC15" s="37" t="s">
        <v>55</v>
      </c>
      <c r="AD15" s="37" t="s">
        <v>3</v>
      </c>
      <c r="AE15" s="37" t="s">
        <v>3</v>
      </c>
      <c r="AF15" s="144"/>
      <c r="AG15" s="487">
        <v>32.5</v>
      </c>
      <c r="AH15" s="33" t="s">
        <v>55</v>
      </c>
      <c r="AI15" s="36"/>
      <c r="AJ15" s="536" t="s">
        <v>316</v>
      </c>
      <c r="AK15" s="149">
        <v>6.44</v>
      </c>
      <c r="AL15" s="163" t="s">
        <v>24</v>
      </c>
    </row>
    <row r="16" spans="2:38" ht="11.25">
      <c r="B16" s="541">
        <v>91</v>
      </c>
      <c r="C16" s="162">
        <v>206</v>
      </c>
      <c r="D16" s="144" t="s">
        <v>2</v>
      </c>
      <c r="E16" s="144">
        <v>9.3</v>
      </c>
      <c r="F16" s="137" t="s">
        <v>703</v>
      </c>
      <c r="G16" s="152"/>
      <c r="H16" s="144">
        <v>36.2</v>
      </c>
      <c r="I16" s="144"/>
      <c r="J16" s="37" t="s">
        <v>356</v>
      </c>
      <c r="K16" s="180"/>
      <c r="L16" s="16" t="s">
        <v>3</v>
      </c>
      <c r="M16" s="173">
        <v>25</v>
      </c>
      <c r="N16" s="487">
        <v>17.8</v>
      </c>
      <c r="O16" s="37" t="s">
        <v>3</v>
      </c>
      <c r="P16" s="36"/>
      <c r="Q16" s="537" t="s">
        <v>3</v>
      </c>
      <c r="R16" s="149">
        <v>4.17</v>
      </c>
      <c r="S16" s="539">
        <v>62</v>
      </c>
      <c r="T16" s="141"/>
      <c r="U16" s="155">
        <v>41</v>
      </c>
      <c r="V16" s="162">
        <v>147</v>
      </c>
      <c r="W16" s="144" t="s">
        <v>51</v>
      </c>
      <c r="X16" s="144" t="s">
        <v>2</v>
      </c>
      <c r="Y16" s="137" t="s">
        <v>600</v>
      </c>
      <c r="Z16" s="153"/>
      <c r="AA16" s="144">
        <v>21.4</v>
      </c>
      <c r="AB16" s="144"/>
      <c r="AC16" s="37" t="s">
        <v>3</v>
      </c>
      <c r="AD16" s="37" t="s">
        <v>3</v>
      </c>
      <c r="AE16" s="37" t="s">
        <v>3</v>
      </c>
      <c r="AF16" s="144"/>
      <c r="AG16" s="487">
        <v>33</v>
      </c>
      <c r="AH16" s="33" t="s">
        <v>3</v>
      </c>
      <c r="AI16" s="36"/>
      <c r="AJ16" s="536" t="s">
        <v>3</v>
      </c>
      <c r="AK16" s="149">
        <v>6.47</v>
      </c>
      <c r="AL16" s="163" t="s">
        <v>3</v>
      </c>
    </row>
    <row r="17" spans="2:38" s="165" customFormat="1" ht="11.25">
      <c r="B17" s="545">
        <v>90</v>
      </c>
      <c r="C17" s="178">
        <v>205</v>
      </c>
      <c r="D17" s="144">
        <v>5.1</v>
      </c>
      <c r="E17" s="168" t="s">
        <v>2</v>
      </c>
      <c r="F17" s="170" t="s">
        <v>241</v>
      </c>
      <c r="G17" s="177"/>
      <c r="H17" s="168">
        <v>36</v>
      </c>
      <c r="I17" s="168"/>
      <c r="J17" s="33" t="s">
        <v>3</v>
      </c>
      <c r="K17" s="33"/>
      <c r="L17" s="16" t="s">
        <v>3</v>
      </c>
      <c r="M17" s="37" t="s">
        <v>3</v>
      </c>
      <c r="N17" s="168">
        <v>18</v>
      </c>
      <c r="O17" s="37" t="s">
        <v>3</v>
      </c>
      <c r="P17" s="35"/>
      <c r="Q17" s="537" t="s">
        <v>379</v>
      </c>
      <c r="R17" s="540">
        <v>4.2</v>
      </c>
      <c r="S17" s="542">
        <v>60</v>
      </c>
      <c r="T17" s="174"/>
      <c r="U17" s="173">
        <v>40</v>
      </c>
      <c r="V17" s="178">
        <v>145</v>
      </c>
      <c r="W17" s="144" t="s">
        <v>51</v>
      </c>
      <c r="X17" s="168">
        <v>11</v>
      </c>
      <c r="Y17" s="170" t="s">
        <v>702</v>
      </c>
      <c r="Z17" s="171"/>
      <c r="AA17" s="168">
        <v>21</v>
      </c>
      <c r="AB17" s="168"/>
      <c r="AC17" s="33" t="s">
        <v>1</v>
      </c>
      <c r="AD17" s="37" t="s">
        <v>3</v>
      </c>
      <c r="AE17" s="155">
        <v>8</v>
      </c>
      <c r="AF17" s="168"/>
      <c r="AG17" s="487">
        <v>33.5</v>
      </c>
      <c r="AH17" s="33" t="s">
        <v>1</v>
      </c>
      <c r="AI17" s="35"/>
      <c r="AJ17" s="536" t="s">
        <v>312</v>
      </c>
      <c r="AK17" s="149">
        <v>6.5</v>
      </c>
      <c r="AL17" s="163" t="s">
        <v>27</v>
      </c>
    </row>
    <row r="18" spans="2:38" ht="11.25">
      <c r="B18" s="541">
        <v>89</v>
      </c>
      <c r="C18" s="162">
        <v>204</v>
      </c>
      <c r="D18" s="144" t="s">
        <v>2</v>
      </c>
      <c r="E18" s="144" t="s">
        <v>2</v>
      </c>
      <c r="F18" s="489" t="s">
        <v>242</v>
      </c>
      <c r="G18" s="152"/>
      <c r="H18" s="144">
        <v>35.8</v>
      </c>
      <c r="I18" s="144"/>
      <c r="J18" s="37" t="s">
        <v>3</v>
      </c>
      <c r="K18" s="180"/>
      <c r="L18" s="16" t="s">
        <v>3</v>
      </c>
      <c r="M18" s="37" t="s">
        <v>3</v>
      </c>
      <c r="N18" s="487">
        <v>18.2</v>
      </c>
      <c r="O18" s="37" t="s">
        <v>3</v>
      </c>
      <c r="P18" s="36"/>
      <c r="Q18" s="537" t="s">
        <v>3</v>
      </c>
      <c r="R18" s="149">
        <v>4.23</v>
      </c>
      <c r="S18" s="539">
        <v>58</v>
      </c>
      <c r="T18" s="141"/>
      <c r="U18" s="155">
        <v>39</v>
      </c>
      <c r="V18" s="162">
        <v>143</v>
      </c>
      <c r="W18" s="144" t="s">
        <v>51</v>
      </c>
      <c r="X18" s="144" t="s">
        <v>2</v>
      </c>
      <c r="Y18" s="137" t="s">
        <v>701</v>
      </c>
      <c r="Z18" s="153"/>
      <c r="AA18" s="144">
        <v>20.5</v>
      </c>
      <c r="AB18" s="144"/>
      <c r="AC18" s="37" t="s">
        <v>3</v>
      </c>
      <c r="AD18" s="37" t="s">
        <v>3</v>
      </c>
      <c r="AE18" s="37" t="s">
        <v>3</v>
      </c>
      <c r="AF18" s="144"/>
      <c r="AG18" s="487">
        <v>34</v>
      </c>
      <c r="AH18" s="33" t="s">
        <v>3</v>
      </c>
      <c r="AI18" s="36"/>
      <c r="AJ18" s="536" t="s">
        <v>3</v>
      </c>
      <c r="AK18" s="149">
        <v>6.53</v>
      </c>
      <c r="AL18" s="163" t="s">
        <v>3</v>
      </c>
    </row>
    <row r="19" spans="2:38" ht="11.25">
      <c r="B19" s="541">
        <v>88</v>
      </c>
      <c r="C19" s="178">
        <v>203</v>
      </c>
      <c r="D19" s="144" t="s">
        <v>2</v>
      </c>
      <c r="E19" s="144">
        <v>9.4</v>
      </c>
      <c r="F19" s="489" t="s">
        <v>243</v>
      </c>
      <c r="G19" s="152"/>
      <c r="H19" s="168">
        <v>35.6</v>
      </c>
      <c r="I19" s="144"/>
      <c r="J19" s="37" t="s">
        <v>354</v>
      </c>
      <c r="K19" s="16"/>
      <c r="L19" s="16" t="s">
        <v>3</v>
      </c>
      <c r="M19" s="155">
        <v>24</v>
      </c>
      <c r="N19" s="168">
        <v>18.4</v>
      </c>
      <c r="O19" s="37" t="s">
        <v>340</v>
      </c>
      <c r="P19" s="36"/>
      <c r="Q19" s="537" t="s">
        <v>378</v>
      </c>
      <c r="R19" s="149">
        <v>4.26</v>
      </c>
      <c r="S19" s="542">
        <v>56</v>
      </c>
      <c r="T19" s="141"/>
      <c r="U19" s="155">
        <v>38</v>
      </c>
      <c r="V19" s="178">
        <v>141</v>
      </c>
      <c r="W19" s="144">
        <v>6.2</v>
      </c>
      <c r="X19" s="144">
        <v>11.1</v>
      </c>
      <c r="Y19" s="137" t="s">
        <v>700</v>
      </c>
      <c r="Z19" s="153"/>
      <c r="AA19" s="168">
        <v>20</v>
      </c>
      <c r="AB19" s="144"/>
      <c r="AC19" s="37" t="s">
        <v>4</v>
      </c>
      <c r="AD19" s="37" t="s">
        <v>699</v>
      </c>
      <c r="AE19" s="37" t="s">
        <v>3</v>
      </c>
      <c r="AF19" s="144"/>
      <c r="AG19" s="487">
        <v>34.5</v>
      </c>
      <c r="AH19" s="33" t="s">
        <v>4</v>
      </c>
      <c r="AI19" s="36"/>
      <c r="AJ19" s="536" t="s">
        <v>308</v>
      </c>
      <c r="AK19" s="149">
        <v>6.56</v>
      </c>
      <c r="AL19" s="163" t="s">
        <v>30</v>
      </c>
    </row>
    <row r="20" spans="2:38" ht="11.25">
      <c r="B20" s="541">
        <v>87</v>
      </c>
      <c r="C20" s="162">
        <v>202</v>
      </c>
      <c r="D20" s="144" t="s">
        <v>2</v>
      </c>
      <c r="E20" s="144" t="s">
        <v>2</v>
      </c>
      <c r="F20" s="489" t="s">
        <v>244</v>
      </c>
      <c r="G20" s="152"/>
      <c r="H20" s="144">
        <v>35.4</v>
      </c>
      <c r="I20" s="144"/>
      <c r="J20" s="37" t="s">
        <v>3</v>
      </c>
      <c r="K20" s="180"/>
      <c r="L20" s="16" t="s">
        <v>3</v>
      </c>
      <c r="M20" s="37" t="s">
        <v>3</v>
      </c>
      <c r="N20" s="487">
        <v>18.6</v>
      </c>
      <c r="O20" s="37" t="s">
        <v>3</v>
      </c>
      <c r="P20" s="36"/>
      <c r="Q20" s="537" t="s">
        <v>3</v>
      </c>
      <c r="R20" s="540">
        <v>4.29</v>
      </c>
      <c r="S20" s="539">
        <v>54</v>
      </c>
      <c r="T20" s="174"/>
      <c r="U20" s="155">
        <v>37</v>
      </c>
      <c r="V20" s="162">
        <v>139</v>
      </c>
      <c r="W20" s="144" t="s">
        <v>51</v>
      </c>
      <c r="X20" s="144" t="s">
        <v>51</v>
      </c>
      <c r="Y20" s="137" t="s">
        <v>698</v>
      </c>
      <c r="Z20" s="153"/>
      <c r="AA20" s="144">
        <v>19.5</v>
      </c>
      <c r="AB20" s="144"/>
      <c r="AC20" s="37" t="s">
        <v>3</v>
      </c>
      <c r="AD20" s="37" t="s">
        <v>3</v>
      </c>
      <c r="AE20" s="155">
        <v>7</v>
      </c>
      <c r="AF20" s="144"/>
      <c r="AG20" s="487">
        <v>35</v>
      </c>
      <c r="AH20" s="33" t="s">
        <v>3</v>
      </c>
      <c r="AI20" s="36"/>
      <c r="AJ20" s="536" t="s">
        <v>3</v>
      </c>
      <c r="AK20" s="149">
        <v>6.59</v>
      </c>
      <c r="AL20" s="163" t="s">
        <v>3</v>
      </c>
    </row>
    <row r="21" spans="2:38" ht="11.25">
      <c r="B21" s="541">
        <v>86</v>
      </c>
      <c r="C21" s="178">
        <v>201</v>
      </c>
      <c r="D21" s="144" t="s">
        <v>2</v>
      </c>
      <c r="E21" s="144" t="s">
        <v>2</v>
      </c>
      <c r="F21" s="489" t="s">
        <v>245</v>
      </c>
      <c r="G21" s="152"/>
      <c r="H21" s="168">
        <v>35.2</v>
      </c>
      <c r="I21" s="144"/>
      <c r="J21" s="37" t="s">
        <v>3</v>
      </c>
      <c r="K21" s="16"/>
      <c r="L21" s="16" t="s">
        <v>3</v>
      </c>
      <c r="M21" s="37" t="s">
        <v>3</v>
      </c>
      <c r="N21" s="168">
        <v>18.8</v>
      </c>
      <c r="O21" s="37" t="s">
        <v>3</v>
      </c>
      <c r="P21" s="36"/>
      <c r="Q21" s="537" t="s">
        <v>376</v>
      </c>
      <c r="R21" s="149">
        <v>4.32</v>
      </c>
      <c r="S21" s="542">
        <v>52</v>
      </c>
      <c r="T21" s="141"/>
      <c r="U21" s="155">
        <v>36</v>
      </c>
      <c r="V21" s="178">
        <v>137</v>
      </c>
      <c r="W21" s="144" t="s">
        <v>51</v>
      </c>
      <c r="X21" s="144">
        <v>11.2</v>
      </c>
      <c r="Y21" s="137" t="s">
        <v>697</v>
      </c>
      <c r="Z21" s="153"/>
      <c r="AA21" s="168">
        <v>19</v>
      </c>
      <c r="AB21" s="144"/>
      <c r="AC21" s="37" t="s">
        <v>5</v>
      </c>
      <c r="AD21" s="37" t="s">
        <v>3</v>
      </c>
      <c r="AE21" s="37" t="s">
        <v>3</v>
      </c>
      <c r="AF21" s="144"/>
      <c r="AG21" s="487">
        <v>35.5</v>
      </c>
      <c r="AH21" s="33" t="s">
        <v>5</v>
      </c>
      <c r="AI21" s="36"/>
      <c r="AJ21" s="536" t="s">
        <v>304</v>
      </c>
      <c r="AK21" s="149">
        <v>7.02</v>
      </c>
      <c r="AL21" s="163" t="s">
        <v>33</v>
      </c>
    </row>
    <row r="22" spans="2:38" ht="11.25">
      <c r="B22" s="541">
        <v>85</v>
      </c>
      <c r="C22" s="162">
        <v>200</v>
      </c>
      <c r="D22" s="144">
        <v>5.2</v>
      </c>
      <c r="E22" s="144">
        <v>9.5</v>
      </c>
      <c r="F22" s="489" t="s">
        <v>246</v>
      </c>
      <c r="G22" s="152"/>
      <c r="H22" s="144">
        <v>35</v>
      </c>
      <c r="I22" s="144"/>
      <c r="J22" s="37" t="s">
        <v>353</v>
      </c>
      <c r="K22" s="180"/>
      <c r="L22" s="16" t="s">
        <v>3</v>
      </c>
      <c r="M22" s="155">
        <v>23</v>
      </c>
      <c r="N22" s="487">
        <v>19</v>
      </c>
      <c r="O22" s="37" t="s">
        <v>3</v>
      </c>
      <c r="P22" s="36"/>
      <c r="Q22" s="537" t="s">
        <v>3</v>
      </c>
      <c r="R22" s="540">
        <v>4.35</v>
      </c>
      <c r="S22" s="539">
        <v>50</v>
      </c>
      <c r="T22" s="141"/>
      <c r="U22" s="155">
        <v>35</v>
      </c>
      <c r="V22" s="162">
        <v>135</v>
      </c>
      <c r="W22" s="144">
        <v>6.3</v>
      </c>
      <c r="X22" s="144" t="s">
        <v>2</v>
      </c>
      <c r="Y22" s="137" t="s">
        <v>696</v>
      </c>
      <c r="Z22" s="153"/>
      <c r="AA22" s="144">
        <v>18.5</v>
      </c>
      <c r="AB22" s="144"/>
      <c r="AC22" s="37" t="s">
        <v>3</v>
      </c>
      <c r="AD22" s="37" t="s">
        <v>3</v>
      </c>
      <c r="AE22" s="37" t="s">
        <v>3</v>
      </c>
      <c r="AF22" s="144"/>
      <c r="AG22" s="487">
        <v>36</v>
      </c>
      <c r="AH22" s="33" t="s">
        <v>3</v>
      </c>
      <c r="AI22" s="36"/>
      <c r="AJ22" s="536" t="s">
        <v>3</v>
      </c>
      <c r="AK22" s="149">
        <v>7.05</v>
      </c>
      <c r="AL22" s="163" t="s">
        <v>3</v>
      </c>
    </row>
    <row r="23" spans="2:38" ht="11.25">
      <c r="B23" s="541">
        <v>84</v>
      </c>
      <c r="C23" s="178">
        <v>199</v>
      </c>
      <c r="D23" s="144" t="s">
        <v>2</v>
      </c>
      <c r="E23" s="144" t="s">
        <v>2</v>
      </c>
      <c r="F23" s="489">
        <v>4.02</v>
      </c>
      <c r="G23" s="152"/>
      <c r="H23" s="168">
        <v>34.7999999999999</v>
      </c>
      <c r="I23" s="144"/>
      <c r="J23" s="37" t="s">
        <v>3</v>
      </c>
      <c r="K23" s="16"/>
      <c r="L23" s="16" t="s">
        <v>3</v>
      </c>
      <c r="M23" s="37" t="s">
        <v>3</v>
      </c>
      <c r="N23" s="168">
        <v>19.2</v>
      </c>
      <c r="O23" s="37" t="s">
        <v>334</v>
      </c>
      <c r="P23" s="36"/>
      <c r="Q23" s="537" t="s">
        <v>375</v>
      </c>
      <c r="R23" s="149">
        <v>4.38</v>
      </c>
      <c r="S23" s="542">
        <v>48</v>
      </c>
      <c r="T23" s="141"/>
      <c r="U23" s="155">
        <v>34</v>
      </c>
      <c r="V23" s="178">
        <v>133</v>
      </c>
      <c r="W23" s="144" t="s">
        <v>51</v>
      </c>
      <c r="X23" s="144">
        <v>11.3</v>
      </c>
      <c r="Y23" s="137" t="s">
        <v>695</v>
      </c>
      <c r="Z23" s="153"/>
      <c r="AA23" s="168">
        <v>18</v>
      </c>
      <c r="AB23" s="144"/>
      <c r="AC23" s="37" t="s">
        <v>6</v>
      </c>
      <c r="AD23" s="37" t="s">
        <v>3</v>
      </c>
      <c r="AE23" s="155">
        <v>6</v>
      </c>
      <c r="AF23" s="144"/>
      <c r="AG23" s="487">
        <v>36.5</v>
      </c>
      <c r="AH23" s="33" t="s">
        <v>6</v>
      </c>
      <c r="AI23" s="36"/>
      <c r="AJ23" s="536" t="s">
        <v>300</v>
      </c>
      <c r="AK23" s="149">
        <v>7.08</v>
      </c>
      <c r="AL23" s="163" t="s">
        <v>35</v>
      </c>
    </row>
    <row r="24" spans="2:38" ht="11.25">
      <c r="B24" s="541">
        <v>83</v>
      </c>
      <c r="C24" s="162">
        <v>198</v>
      </c>
      <c r="D24" s="144" t="s">
        <v>2</v>
      </c>
      <c r="E24" s="144" t="s">
        <v>2</v>
      </c>
      <c r="F24" s="489">
        <v>4.04</v>
      </c>
      <c r="G24" s="152"/>
      <c r="H24" s="144">
        <v>34.6</v>
      </c>
      <c r="I24" s="144"/>
      <c r="J24" s="37" t="s">
        <v>3</v>
      </c>
      <c r="K24" s="180"/>
      <c r="L24" s="16" t="s">
        <v>3</v>
      </c>
      <c r="M24" s="37" t="s">
        <v>3</v>
      </c>
      <c r="N24" s="487">
        <v>19.4</v>
      </c>
      <c r="O24" s="37" t="s">
        <v>3</v>
      </c>
      <c r="P24" s="36"/>
      <c r="Q24" s="537" t="s">
        <v>3</v>
      </c>
      <c r="R24" s="149">
        <v>4.41</v>
      </c>
      <c r="S24" s="539">
        <v>47</v>
      </c>
      <c r="T24" s="141"/>
      <c r="U24" s="155">
        <v>33</v>
      </c>
      <c r="V24" s="162">
        <v>131</v>
      </c>
      <c r="W24" s="144" t="s">
        <v>51</v>
      </c>
      <c r="X24" s="144" t="s">
        <v>2</v>
      </c>
      <c r="Y24" s="137" t="s">
        <v>694</v>
      </c>
      <c r="Z24" s="153"/>
      <c r="AA24" s="144">
        <v>17.5</v>
      </c>
      <c r="AB24" s="144"/>
      <c r="AC24" s="37" t="s">
        <v>3</v>
      </c>
      <c r="AD24" s="37" t="s">
        <v>3</v>
      </c>
      <c r="AE24" s="37" t="s">
        <v>3</v>
      </c>
      <c r="AF24" s="144"/>
      <c r="AG24" s="487">
        <v>37</v>
      </c>
      <c r="AH24" s="33" t="s">
        <v>3</v>
      </c>
      <c r="AI24" s="36"/>
      <c r="AJ24" s="536" t="s">
        <v>3</v>
      </c>
      <c r="AK24" s="149">
        <v>7.11</v>
      </c>
      <c r="AL24" s="163" t="s">
        <v>3</v>
      </c>
    </row>
    <row r="25" spans="2:38" ht="11.25">
      <c r="B25" s="541">
        <v>82</v>
      </c>
      <c r="C25" s="178">
        <v>197</v>
      </c>
      <c r="D25" s="144" t="s">
        <v>2</v>
      </c>
      <c r="E25" s="144">
        <v>9.6</v>
      </c>
      <c r="F25" s="489">
        <v>4.06</v>
      </c>
      <c r="G25" s="152"/>
      <c r="H25" s="168">
        <v>34.3999999999999</v>
      </c>
      <c r="I25" s="144"/>
      <c r="J25" s="37" t="s">
        <v>351</v>
      </c>
      <c r="K25" s="16"/>
      <c r="L25" s="16" t="s">
        <v>3</v>
      </c>
      <c r="M25" s="155">
        <v>22</v>
      </c>
      <c r="N25" s="168">
        <v>19.6</v>
      </c>
      <c r="O25" s="37" t="s">
        <v>3</v>
      </c>
      <c r="P25" s="36"/>
      <c r="Q25" s="537" t="s">
        <v>373</v>
      </c>
      <c r="R25" s="540">
        <v>4.44</v>
      </c>
      <c r="S25" s="542">
        <v>46</v>
      </c>
      <c r="T25" s="141"/>
      <c r="U25" s="155">
        <v>32</v>
      </c>
      <c r="V25" s="178">
        <v>129</v>
      </c>
      <c r="W25" s="144">
        <v>6.4</v>
      </c>
      <c r="X25" s="144">
        <v>11.4</v>
      </c>
      <c r="Y25" s="137" t="s">
        <v>693</v>
      </c>
      <c r="Z25" s="153"/>
      <c r="AA25" s="168">
        <v>17</v>
      </c>
      <c r="AB25" s="144"/>
      <c r="AC25" s="37" t="s">
        <v>7</v>
      </c>
      <c r="AD25" s="37" t="s">
        <v>3</v>
      </c>
      <c r="AE25" s="37" t="s">
        <v>3</v>
      </c>
      <c r="AF25" s="144"/>
      <c r="AG25" s="487">
        <v>37.5</v>
      </c>
      <c r="AH25" s="33" t="s">
        <v>7</v>
      </c>
      <c r="AI25" s="36"/>
      <c r="AJ25" s="536" t="s">
        <v>297</v>
      </c>
      <c r="AK25" s="149">
        <v>7.14</v>
      </c>
      <c r="AL25" s="163" t="s">
        <v>3</v>
      </c>
    </row>
    <row r="26" spans="2:38" ht="11.25">
      <c r="B26" s="541">
        <v>81</v>
      </c>
      <c r="C26" s="162">
        <v>196</v>
      </c>
      <c r="D26" s="144" t="s">
        <v>2</v>
      </c>
      <c r="E26" s="144" t="s">
        <v>2</v>
      </c>
      <c r="F26" s="489">
        <v>4.08</v>
      </c>
      <c r="G26" s="152"/>
      <c r="H26" s="144">
        <v>34.2</v>
      </c>
      <c r="I26" s="144"/>
      <c r="J26" s="37" t="s">
        <v>3</v>
      </c>
      <c r="K26" s="180"/>
      <c r="L26" s="16" t="s">
        <v>3</v>
      </c>
      <c r="M26" s="37" t="s">
        <v>3</v>
      </c>
      <c r="N26" s="487">
        <v>19.8</v>
      </c>
      <c r="O26" s="37" t="s">
        <v>3</v>
      </c>
      <c r="P26" s="36"/>
      <c r="Q26" s="537" t="s">
        <v>3</v>
      </c>
      <c r="R26" s="149">
        <v>4.47</v>
      </c>
      <c r="S26" s="539">
        <v>45</v>
      </c>
      <c r="T26" s="141"/>
      <c r="U26" s="155">
        <v>31</v>
      </c>
      <c r="V26" s="162">
        <v>127</v>
      </c>
      <c r="W26" s="144" t="s">
        <v>51</v>
      </c>
      <c r="X26" s="144">
        <v>11.5</v>
      </c>
      <c r="Y26" s="137" t="s">
        <v>692</v>
      </c>
      <c r="Z26" s="153"/>
      <c r="AA26" s="144">
        <v>16.5</v>
      </c>
      <c r="AB26" s="144"/>
      <c r="AC26" s="37" t="s">
        <v>3</v>
      </c>
      <c r="AD26" s="37" t="s">
        <v>3</v>
      </c>
      <c r="AE26" s="37" t="s">
        <v>43</v>
      </c>
      <c r="AF26" s="144"/>
      <c r="AG26" s="487">
        <v>38</v>
      </c>
      <c r="AH26" s="33" t="s">
        <v>3</v>
      </c>
      <c r="AI26" s="36"/>
      <c r="AJ26" s="536" t="s">
        <v>3</v>
      </c>
      <c r="AK26" s="149">
        <v>7.17</v>
      </c>
      <c r="AL26" s="163" t="s">
        <v>37</v>
      </c>
    </row>
    <row r="27" spans="2:38" s="165" customFormat="1" ht="11.25">
      <c r="B27" s="545">
        <v>80</v>
      </c>
      <c r="C27" s="178">
        <v>195</v>
      </c>
      <c r="D27" s="144">
        <v>5.3</v>
      </c>
      <c r="E27" s="168" t="s">
        <v>2</v>
      </c>
      <c r="F27" s="489">
        <v>4.1</v>
      </c>
      <c r="G27" s="177"/>
      <c r="H27" s="168">
        <v>33.9999999999999</v>
      </c>
      <c r="I27" s="168"/>
      <c r="J27" s="33" t="s">
        <v>3</v>
      </c>
      <c r="K27" s="33"/>
      <c r="L27" s="16" t="s">
        <v>3</v>
      </c>
      <c r="M27" s="37" t="s">
        <v>3</v>
      </c>
      <c r="N27" s="168">
        <v>20</v>
      </c>
      <c r="O27" s="37" t="s">
        <v>328</v>
      </c>
      <c r="P27" s="35"/>
      <c r="Q27" s="537" t="s">
        <v>372</v>
      </c>
      <c r="R27" s="540">
        <v>4.5</v>
      </c>
      <c r="S27" s="542">
        <v>44</v>
      </c>
      <c r="T27" s="174"/>
      <c r="U27" s="173">
        <v>30</v>
      </c>
      <c r="V27" s="178">
        <v>125</v>
      </c>
      <c r="W27" s="144" t="s">
        <v>51</v>
      </c>
      <c r="X27" s="168">
        <v>11.6</v>
      </c>
      <c r="Y27" s="137" t="s">
        <v>691</v>
      </c>
      <c r="Z27" s="171"/>
      <c r="AA27" s="168">
        <v>16</v>
      </c>
      <c r="AB27" s="168"/>
      <c r="AC27" s="33" t="s">
        <v>8</v>
      </c>
      <c r="AD27" s="37" t="s">
        <v>3</v>
      </c>
      <c r="AE27" s="37" t="s">
        <v>3</v>
      </c>
      <c r="AF27" s="168"/>
      <c r="AG27" s="497">
        <v>38.6</v>
      </c>
      <c r="AH27" s="33" t="s">
        <v>8</v>
      </c>
      <c r="AI27" s="35"/>
      <c r="AJ27" s="536" t="s">
        <v>42</v>
      </c>
      <c r="AK27" s="149">
        <v>7.2</v>
      </c>
      <c r="AL27" s="163" t="s">
        <v>3</v>
      </c>
    </row>
    <row r="28" spans="2:38" ht="11.25">
      <c r="B28" s="541">
        <v>79</v>
      </c>
      <c r="C28" s="162">
        <v>194</v>
      </c>
      <c r="D28" s="144" t="s">
        <v>2</v>
      </c>
      <c r="E28" s="144">
        <v>9.7</v>
      </c>
      <c r="F28" s="489">
        <v>4.12</v>
      </c>
      <c r="G28" s="152"/>
      <c r="H28" s="144">
        <v>33.7</v>
      </c>
      <c r="I28" s="144"/>
      <c r="J28" s="37" t="s">
        <v>348</v>
      </c>
      <c r="K28" s="180"/>
      <c r="L28" s="16" t="s">
        <v>3</v>
      </c>
      <c r="M28" s="37" t="s">
        <v>7</v>
      </c>
      <c r="N28" s="487">
        <v>20.3</v>
      </c>
      <c r="O28" s="37" t="s">
        <v>3</v>
      </c>
      <c r="P28" s="36"/>
      <c r="Q28" s="537" t="s">
        <v>3</v>
      </c>
      <c r="R28" s="149">
        <v>4.53</v>
      </c>
      <c r="S28" s="539">
        <v>43</v>
      </c>
      <c r="T28" s="141"/>
      <c r="U28" s="155">
        <v>29</v>
      </c>
      <c r="V28" s="162">
        <v>123</v>
      </c>
      <c r="W28" s="144">
        <v>6.5</v>
      </c>
      <c r="X28" s="144">
        <v>11.7</v>
      </c>
      <c r="Y28" s="137" t="s">
        <v>690</v>
      </c>
      <c r="Z28" s="153"/>
      <c r="AA28" s="144">
        <v>15.5</v>
      </c>
      <c r="AB28" s="144"/>
      <c r="AC28" s="37" t="s">
        <v>3</v>
      </c>
      <c r="AD28" s="37" t="s">
        <v>3</v>
      </c>
      <c r="AE28" s="37" t="s">
        <v>3</v>
      </c>
      <c r="AF28" s="144"/>
      <c r="AG28" s="487">
        <v>39.2</v>
      </c>
      <c r="AH28" s="33" t="s">
        <v>3</v>
      </c>
      <c r="AI28" s="36"/>
      <c r="AJ28" s="536" t="s">
        <v>52</v>
      </c>
      <c r="AK28" s="149">
        <v>7.24</v>
      </c>
      <c r="AL28" s="163" t="s">
        <v>3</v>
      </c>
    </row>
    <row r="29" spans="2:38" ht="11.25">
      <c r="B29" s="541">
        <v>78</v>
      </c>
      <c r="C29" s="178">
        <v>193</v>
      </c>
      <c r="D29" s="144" t="s">
        <v>2</v>
      </c>
      <c r="E29" s="144" t="s">
        <v>2</v>
      </c>
      <c r="F29" s="489">
        <v>4.14</v>
      </c>
      <c r="G29" s="152"/>
      <c r="H29" s="168">
        <v>33.4000000000001</v>
      </c>
      <c r="I29" s="144"/>
      <c r="J29" s="37" t="s">
        <v>3</v>
      </c>
      <c r="K29" s="16"/>
      <c r="L29" s="16" t="s">
        <v>3</v>
      </c>
      <c r="M29" s="37" t="s">
        <v>3</v>
      </c>
      <c r="N29" s="168">
        <v>20.6</v>
      </c>
      <c r="O29" s="37" t="s">
        <v>3</v>
      </c>
      <c r="P29" s="36"/>
      <c r="Q29" s="537" t="s">
        <v>369</v>
      </c>
      <c r="R29" s="540">
        <v>4.56</v>
      </c>
      <c r="S29" s="542">
        <v>42</v>
      </c>
      <c r="T29" s="141"/>
      <c r="U29" s="155">
        <v>28</v>
      </c>
      <c r="V29" s="178">
        <v>121</v>
      </c>
      <c r="W29" s="144" t="s">
        <v>51</v>
      </c>
      <c r="X29" s="144">
        <v>11.8</v>
      </c>
      <c r="Y29" s="137" t="s">
        <v>689</v>
      </c>
      <c r="Z29" s="153"/>
      <c r="AA29" s="168">
        <v>15</v>
      </c>
      <c r="AB29" s="144"/>
      <c r="AC29" s="37" t="s">
        <v>9</v>
      </c>
      <c r="AD29" s="37" t="s">
        <v>3</v>
      </c>
      <c r="AE29" s="37" t="s">
        <v>44</v>
      </c>
      <c r="AF29" s="144"/>
      <c r="AG29" s="497">
        <v>39.8</v>
      </c>
      <c r="AH29" s="33" t="s">
        <v>9</v>
      </c>
      <c r="AI29" s="36"/>
      <c r="AJ29" s="536" t="s">
        <v>53</v>
      </c>
      <c r="AK29" s="149">
        <v>7.28</v>
      </c>
      <c r="AL29" s="163" t="s">
        <v>38</v>
      </c>
    </row>
    <row r="30" spans="2:38" ht="11.25">
      <c r="B30" s="541">
        <v>77</v>
      </c>
      <c r="C30" s="162">
        <v>192</v>
      </c>
      <c r="D30" s="144" t="s">
        <v>2</v>
      </c>
      <c r="E30" s="144" t="s">
        <v>2</v>
      </c>
      <c r="F30" s="489">
        <v>4.16</v>
      </c>
      <c r="G30" s="152"/>
      <c r="H30" s="144">
        <v>33.1000000000002</v>
      </c>
      <c r="I30" s="144"/>
      <c r="J30" s="37" t="s">
        <v>3</v>
      </c>
      <c r="K30" s="180"/>
      <c r="L30" s="16" t="s">
        <v>3</v>
      </c>
      <c r="M30" s="37" t="s">
        <v>3</v>
      </c>
      <c r="N30" s="487">
        <v>20.9</v>
      </c>
      <c r="O30" s="37" t="s">
        <v>3</v>
      </c>
      <c r="P30" s="36"/>
      <c r="Q30" s="537" t="s">
        <v>3</v>
      </c>
      <c r="R30" s="149">
        <v>4.59</v>
      </c>
      <c r="S30" s="539">
        <v>41</v>
      </c>
      <c r="T30" s="141"/>
      <c r="U30" s="155">
        <v>27</v>
      </c>
      <c r="V30" s="162">
        <v>119</v>
      </c>
      <c r="W30" s="144" t="s">
        <v>51</v>
      </c>
      <c r="X30" s="144">
        <v>11.9</v>
      </c>
      <c r="Y30" s="137" t="s">
        <v>688</v>
      </c>
      <c r="Z30" s="153"/>
      <c r="AA30" s="144">
        <v>14.5</v>
      </c>
      <c r="AB30" s="144"/>
      <c r="AC30" s="37" t="s">
        <v>3</v>
      </c>
      <c r="AD30" s="37" t="s">
        <v>3</v>
      </c>
      <c r="AE30" s="37" t="s">
        <v>3</v>
      </c>
      <c r="AF30" s="144"/>
      <c r="AG30" s="487">
        <v>40.4</v>
      </c>
      <c r="AH30" s="33" t="s">
        <v>3</v>
      </c>
      <c r="AI30" s="36"/>
      <c r="AJ30" s="536" t="s">
        <v>54</v>
      </c>
      <c r="AK30" s="149">
        <v>7.32</v>
      </c>
      <c r="AL30" s="163" t="s">
        <v>3</v>
      </c>
    </row>
    <row r="31" spans="2:38" ht="11.25">
      <c r="B31" s="541">
        <v>76</v>
      </c>
      <c r="C31" s="178">
        <v>191</v>
      </c>
      <c r="D31" s="144" t="s">
        <v>2</v>
      </c>
      <c r="E31" s="144">
        <v>9.8</v>
      </c>
      <c r="F31" s="489">
        <v>4.18</v>
      </c>
      <c r="G31" s="152"/>
      <c r="H31" s="168">
        <v>32.8000000000003</v>
      </c>
      <c r="I31" s="144"/>
      <c r="J31" s="37" t="s">
        <v>346</v>
      </c>
      <c r="K31" s="16"/>
      <c r="L31" s="16" t="s">
        <v>3</v>
      </c>
      <c r="M31" s="37" t="s">
        <v>8</v>
      </c>
      <c r="N31" s="168">
        <v>21.2</v>
      </c>
      <c r="O31" s="37" t="s">
        <v>322</v>
      </c>
      <c r="P31" s="36"/>
      <c r="Q31" s="537" t="s">
        <v>367</v>
      </c>
      <c r="R31" s="149">
        <v>5.02</v>
      </c>
      <c r="S31" s="542">
        <v>40</v>
      </c>
      <c r="T31" s="141"/>
      <c r="U31" s="155">
        <v>26</v>
      </c>
      <c r="V31" s="178">
        <v>117</v>
      </c>
      <c r="W31" s="144">
        <v>6.6</v>
      </c>
      <c r="X31" s="144">
        <v>12</v>
      </c>
      <c r="Y31" s="137" t="s">
        <v>687</v>
      </c>
      <c r="Z31" s="153"/>
      <c r="AA31" s="168">
        <v>14</v>
      </c>
      <c r="AB31" s="144"/>
      <c r="AC31" s="37" t="s">
        <v>10</v>
      </c>
      <c r="AD31" s="37" t="s">
        <v>686</v>
      </c>
      <c r="AE31" s="37" t="s">
        <v>3</v>
      </c>
      <c r="AF31" s="144"/>
      <c r="AG31" s="497">
        <v>41</v>
      </c>
      <c r="AH31" s="33" t="s">
        <v>10</v>
      </c>
      <c r="AI31" s="36"/>
      <c r="AJ31" s="536" t="s">
        <v>55</v>
      </c>
      <c r="AK31" s="149">
        <v>7.36</v>
      </c>
      <c r="AL31" s="163" t="s">
        <v>3</v>
      </c>
    </row>
    <row r="32" spans="2:38" ht="11.25">
      <c r="B32" s="541">
        <v>75</v>
      </c>
      <c r="C32" s="162">
        <v>190</v>
      </c>
      <c r="D32" s="144">
        <v>5.4</v>
      </c>
      <c r="E32" s="144" t="s">
        <v>2</v>
      </c>
      <c r="F32" s="489">
        <v>4.2</v>
      </c>
      <c r="G32" s="152"/>
      <c r="H32" s="144">
        <v>32.5000000000004</v>
      </c>
      <c r="I32" s="144"/>
      <c r="J32" s="37" t="s">
        <v>3</v>
      </c>
      <c r="K32" s="16"/>
      <c r="L32" s="16" t="s">
        <v>3</v>
      </c>
      <c r="M32" s="37" t="s">
        <v>3</v>
      </c>
      <c r="N32" s="487">
        <v>21.5</v>
      </c>
      <c r="O32" s="37" t="s">
        <v>3</v>
      </c>
      <c r="P32" s="36"/>
      <c r="Q32" s="537" t="s">
        <v>3</v>
      </c>
      <c r="R32" s="540">
        <v>5.05</v>
      </c>
      <c r="S32" s="539">
        <v>39</v>
      </c>
      <c r="T32" s="141"/>
      <c r="U32" s="155">
        <v>25</v>
      </c>
      <c r="V32" s="162">
        <v>115</v>
      </c>
      <c r="W32" s="144" t="s">
        <v>51</v>
      </c>
      <c r="X32" s="144">
        <v>12.1</v>
      </c>
      <c r="Y32" s="137" t="s">
        <v>685</v>
      </c>
      <c r="Z32" s="153"/>
      <c r="AA32" s="144">
        <v>13.5</v>
      </c>
      <c r="AB32" s="144"/>
      <c r="AC32" s="37" t="s">
        <v>3</v>
      </c>
      <c r="AD32" s="37" t="s">
        <v>3</v>
      </c>
      <c r="AE32" s="37" t="s">
        <v>46</v>
      </c>
      <c r="AF32" s="144"/>
      <c r="AG32" s="487">
        <v>41.8</v>
      </c>
      <c r="AH32" s="33" t="s">
        <v>3</v>
      </c>
      <c r="AI32" s="36"/>
      <c r="AJ32" s="536" t="s">
        <v>1</v>
      </c>
      <c r="AK32" s="149">
        <v>7.4</v>
      </c>
      <c r="AL32" s="163" t="s">
        <v>40</v>
      </c>
    </row>
    <row r="33" spans="2:38" ht="11.25">
      <c r="B33" s="541">
        <v>74</v>
      </c>
      <c r="C33" s="178">
        <v>189</v>
      </c>
      <c r="D33" s="144" t="s">
        <v>2</v>
      </c>
      <c r="E33" s="144" t="s">
        <v>2</v>
      </c>
      <c r="F33" s="489">
        <v>4.22</v>
      </c>
      <c r="G33" s="152"/>
      <c r="H33" s="168">
        <v>32.2000000000005</v>
      </c>
      <c r="I33" s="144"/>
      <c r="J33" s="37" t="s">
        <v>3</v>
      </c>
      <c r="K33" s="16"/>
      <c r="L33" s="16" t="s">
        <v>3</v>
      </c>
      <c r="M33" s="37" t="s">
        <v>3</v>
      </c>
      <c r="N33" s="168">
        <v>21.8</v>
      </c>
      <c r="O33" s="37" t="s">
        <v>3</v>
      </c>
      <c r="P33" s="36"/>
      <c r="Q33" s="537" t="s">
        <v>365</v>
      </c>
      <c r="R33" s="149">
        <v>5.08</v>
      </c>
      <c r="S33" s="542">
        <v>38</v>
      </c>
      <c r="T33" s="141"/>
      <c r="U33" s="155">
        <v>24</v>
      </c>
      <c r="V33" s="178">
        <v>113</v>
      </c>
      <c r="W33" s="168" t="s">
        <v>51</v>
      </c>
      <c r="X33" s="144">
        <v>12.2</v>
      </c>
      <c r="Y33" s="137" t="s">
        <v>684</v>
      </c>
      <c r="Z33" s="153"/>
      <c r="AA33" s="168">
        <v>13</v>
      </c>
      <c r="AB33" s="144"/>
      <c r="AC33" s="37" t="s">
        <v>12</v>
      </c>
      <c r="AD33" s="37" t="s">
        <v>3</v>
      </c>
      <c r="AE33" s="37" t="s">
        <v>3</v>
      </c>
      <c r="AF33" s="144"/>
      <c r="AG33" s="497">
        <v>42.6</v>
      </c>
      <c r="AH33" s="33" t="s">
        <v>12</v>
      </c>
      <c r="AI33" s="36"/>
      <c r="AJ33" s="536" t="s">
        <v>4</v>
      </c>
      <c r="AK33" s="149">
        <v>7.44</v>
      </c>
      <c r="AL33" s="163" t="s">
        <v>3</v>
      </c>
    </row>
    <row r="34" spans="2:38" ht="11.25">
      <c r="B34" s="541">
        <v>73</v>
      </c>
      <c r="C34" s="162">
        <v>188</v>
      </c>
      <c r="D34" s="144" t="s">
        <v>2</v>
      </c>
      <c r="E34" s="144">
        <v>9.9</v>
      </c>
      <c r="F34" s="489">
        <v>4.24</v>
      </c>
      <c r="G34" s="152"/>
      <c r="H34" s="144">
        <v>31.9000000000006</v>
      </c>
      <c r="I34" s="144"/>
      <c r="J34" s="37" t="s">
        <v>340</v>
      </c>
      <c r="K34" s="16"/>
      <c r="L34" s="16" t="s">
        <v>3</v>
      </c>
      <c r="M34" s="37" t="s">
        <v>9</v>
      </c>
      <c r="N34" s="487">
        <v>22.1</v>
      </c>
      <c r="O34" s="37" t="s">
        <v>3</v>
      </c>
      <c r="P34" s="36"/>
      <c r="Q34" s="537" t="s">
        <v>3</v>
      </c>
      <c r="R34" s="540">
        <v>5.11</v>
      </c>
      <c r="S34" s="539">
        <v>37</v>
      </c>
      <c r="T34" s="141"/>
      <c r="U34" s="155">
        <v>23</v>
      </c>
      <c r="V34" s="162">
        <v>111</v>
      </c>
      <c r="W34" s="144">
        <v>6.7</v>
      </c>
      <c r="X34" s="144">
        <v>12.3</v>
      </c>
      <c r="Y34" s="137" t="s">
        <v>683</v>
      </c>
      <c r="Z34" s="153"/>
      <c r="AA34" s="144">
        <v>12.5</v>
      </c>
      <c r="AB34" s="144"/>
      <c r="AC34" s="37" t="s">
        <v>3</v>
      </c>
      <c r="AD34" s="37" t="s">
        <v>3</v>
      </c>
      <c r="AE34" s="37" t="s">
        <v>3</v>
      </c>
      <c r="AF34" s="144"/>
      <c r="AG34" s="487">
        <v>43.4</v>
      </c>
      <c r="AH34" s="33" t="s">
        <v>3</v>
      </c>
      <c r="AI34" s="36"/>
      <c r="AJ34" s="536" t="s">
        <v>5</v>
      </c>
      <c r="AK34" s="149">
        <v>7.48</v>
      </c>
      <c r="AL34" s="163" t="s">
        <v>3</v>
      </c>
    </row>
    <row r="35" spans="2:38" ht="11.25">
      <c r="B35" s="541">
        <v>72</v>
      </c>
      <c r="C35" s="178">
        <v>187</v>
      </c>
      <c r="D35" s="144" t="s">
        <v>2</v>
      </c>
      <c r="E35" s="144" t="s">
        <v>2</v>
      </c>
      <c r="F35" s="489">
        <v>4.26000000000001</v>
      </c>
      <c r="G35" s="152"/>
      <c r="H35" s="168">
        <v>31.6000000000007</v>
      </c>
      <c r="I35" s="144"/>
      <c r="J35" s="37" t="s">
        <v>3</v>
      </c>
      <c r="K35" s="16"/>
      <c r="L35" s="16" t="s">
        <v>3</v>
      </c>
      <c r="M35" s="37" t="s">
        <v>3</v>
      </c>
      <c r="N35" s="168">
        <v>22.4</v>
      </c>
      <c r="O35" s="37" t="s">
        <v>319</v>
      </c>
      <c r="P35" s="36"/>
      <c r="Q35" s="537" t="s">
        <v>363</v>
      </c>
      <c r="R35" s="149">
        <v>5.14</v>
      </c>
      <c r="S35" s="542">
        <v>36</v>
      </c>
      <c r="T35" s="141"/>
      <c r="U35" s="155">
        <v>22</v>
      </c>
      <c r="V35" s="178">
        <v>109</v>
      </c>
      <c r="W35" s="168" t="s">
        <v>51</v>
      </c>
      <c r="X35" s="144">
        <v>12.4</v>
      </c>
      <c r="Y35" s="137" t="s">
        <v>682</v>
      </c>
      <c r="Z35" s="153"/>
      <c r="AA35" s="168">
        <v>12</v>
      </c>
      <c r="AB35" s="144"/>
      <c r="AC35" s="37" t="s">
        <v>15</v>
      </c>
      <c r="AD35" s="37" t="s">
        <v>3</v>
      </c>
      <c r="AE35" s="37" t="s">
        <v>48</v>
      </c>
      <c r="AF35" s="144"/>
      <c r="AG35" s="497">
        <v>44.2</v>
      </c>
      <c r="AH35" s="33" t="s">
        <v>15</v>
      </c>
      <c r="AI35" s="36"/>
      <c r="AJ35" s="536" t="s">
        <v>6</v>
      </c>
      <c r="AK35" s="149">
        <v>7.52</v>
      </c>
      <c r="AL35" s="163" t="s">
        <v>43</v>
      </c>
    </row>
    <row r="36" spans="2:38" ht="11.25">
      <c r="B36" s="541">
        <v>71</v>
      </c>
      <c r="C36" s="162">
        <v>186</v>
      </c>
      <c r="D36" s="144" t="s">
        <v>2</v>
      </c>
      <c r="E36" s="144" t="s">
        <v>2</v>
      </c>
      <c r="F36" s="489">
        <v>4.28000000000001</v>
      </c>
      <c r="G36" s="152"/>
      <c r="H36" s="144">
        <v>31.3000000000008</v>
      </c>
      <c r="I36" s="144"/>
      <c r="J36" s="37" t="s">
        <v>3</v>
      </c>
      <c r="K36" s="16"/>
      <c r="L36" s="16" t="s">
        <v>3</v>
      </c>
      <c r="M36" s="37" t="s">
        <v>3</v>
      </c>
      <c r="N36" s="487">
        <v>22.7</v>
      </c>
      <c r="O36" s="37" t="s">
        <v>3</v>
      </c>
      <c r="P36" s="36"/>
      <c r="Q36" s="537" t="s">
        <v>3</v>
      </c>
      <c r="R36" s="540">
        <v>5.17</v>
      </c>
      <c r="S36" s="539">
        <v>35</v>
      </c>
      <c r="T36" s="141"/>
      <c r="U36" s="155">
        <v>21</v>
      </c>
      <c r="V36" s="162">
        <v>107</v>
      </c>
      <c r="W36" s="168" t="s">
        <v>51</v>
      </c>
      <c r="X36" s="144">
        <v>12.5</v>
      </c>
      <c r="Y36" s="137" t="s">
        <v>681</v>
      </c>
      <c r="Z36" s="153"/>
      <c r="AA36" s="144">
        <v>11.5</v>
      </c>
      <c r="AB36" s="144"/>
      <c r="AC36" s="37" t="s">
        <v>3</v>
      </c>
      <c r="AD36" s="37" t="s">
        <v>3</v>
      </c>
      <c r="AE36" s="37" t="s">
        <v>3</v>
      </c>
      <c r="AF36" s="144"/>
      <c r="AG36" s="487">
        <v>45</v>
      </c>
      <c r="AH36" s="33" t="s">
        <v>3</v>
      </c>
      <c r="AI36" s="36"/>
      <c r="AJ36" s="536" t="s">
        <v>7</v>
      </c>
      <c r="AK36" s="149">
        <v>7.56</v>
      </c>
      <c r="AL36" s="163" t="s">
        <v>3</v>
      </c>
    </row>
    <row r="37" spans="2:38" s="165" customFormat="1" ht="11.25">
      <c r="B37" s="545">
        <v>70</v>
      </c>
      <c r="C37" s="178">
        <v>185</v>
      </c>
      <c r="D37" s="144">
        <v>5.5</v>
      </c>
      <c r="E37" s="168">
        <v>10</v>
      </c>
      <c r="F37" s="489">
        <v>4.30000000000001</v>
      </c>
      <c r="G37" s="177"/>
      <c r="H37" s="168">
        <v>31.0000000000009</v>
      </c>
      <c r="I37" s="168"/>
      <c r="J37" s="33" t="s">
        <v>334</v>
      </c>
      <c r="K37" s="17"/>
      <c r="L37" s="16" t="s">
        <v>3</v>
      </c>
      <c r="M37" s="37" t="s">
        <v>10</v>
      </c>
      <c r="N37" s="168">
        <v>23</v>
      </c>
      <c r="O37" s="37" t="s">
        <v>3</v>
      </c>
      <c r="P37" s="35"/>
      <c r="Q37" s="537" t="s">
        <v>361</v>
      </c>
      <c r="R37" s="149">
        <v>5.2</v>
      </c>
      <c r="S37" s="542">
        <v>34</v>
      </c>
      <c r="T37" s="174"/>
      <c r="U37" s="173">
        <v>20</v>
      </c>
      <c r="V37" s="178">
        <v>105</v>
      </c>
      <c r="W37" s="168">
        <v>6.8</v>
      </c>
      <c r="X37" s="168">
        <v>12.6</v>
      </c>
      <c r="Y37" s="137" t="s">
        <v>680</v>
      </c>
      <c r="Z37" s="171"/>
      <c r="AA37" s="168">
        <v>11</v>
      </c>
      <c r="AB37" s="168"/>
      <c r="AC37" s="33" t="s">
        <v>18</v>
      </c>
      <c r="AD37" s="37" t="s">
        <v>3</v>
      </c>
      <c r="AE37" s="37" t="s">
        <v>3</v>
      </c>
      <c r="AF37" s="168"/>
      <c r="AG37" s="497">
        <v>46</v>
      </c>
      <c r="AH37" s="33" t="s">
        <v>18</v>
      </c>
      <c r="AI37" s="35"/>
      <c r="AJ37" s="536" t="s">
        <v>8</v>
      </c>
      <c r="AK37" s="149">
        <v>8</v>
      </c>
      <c r="AL37" s="163" t="s">
        <v>3</v>
      </c>
    </row>
    <row r="38" spans="2:38" ht="11.25">
      <c r="B38" s="541">
        <v>69</v>
      </c>
      <c r="C38" s="162">
        <v>184</v>
      </c>
      <c r="D38" s="144" t="s">
        <v>2</v>
      </c>
      <c r="E38" s="144" t="s">
        <v>2</v>
      </c>
      <c r="F38" s="489">
        <v>4.32000000000001</v>
      </c>
      <c r="G38" s="152"/>
      <c r="H38" s="144">
        <v>30.700000000001</v>
      </c>
      <c r="I38" s="144"/>
      <c r="J38" s="37" t="s">
        <v>3</v>
      </c>
      <c r="K38" s="16"/>
      <c r="L38" s="16" t="s">
        <v>3</v>
      </c>
      <c r="M38" s="37" t="s">
        <v>3</v>
      </c>
      <c r="N38" s="487">
        <v>23.3</v>
      </c>
      <c r="O38" s="37" t="s">
        <v>3</v>
      </c>
      <c r="P38" s="36"/>
      <c r="Q38" s="537" t="s">
        <v>3</v>
      </c>
      <c r="R38" s="540">
        <v>5.23</v>
      </c>
      <c r="S38" s="539">
        <v>33</v>
      </c>
      <c r="T38" s="141"/>
      <c r="U38" s="155">
        <v>19</v>
      </c>
      <c r="V38" s="162">
        <v>103</v>
      </c>
      <c r="W38" s="168" t="s">
        <v>51</v>
      </c>
      <c r="X38" s="144">
        <v>12.7</v>
      </c>
      <c r="Y38" s="137" t="s">
        <v>679</v>
      </c>
      <c r="Z38" s="153"/>
      <c r="AA38" s="144">
        <v>10.5</v>
      </c>
      <c r="AB38" s="144"/>
      <c r="AC38" s="37" t="s">
        <v>3</v>
      </c>
      <c r="AD38" s="37" t="s">
        <v>3</v>
      </c>
      <c r="AE38" s="37" t="s">
        <v>50</v>
      </c>
      <c r="AF38" s="144"/>
      <c r="AG38" s="487">
        <v>47</v>
      </c>
      <c r="AH38" s="33" t="s">
        <v>3</v>
      </c>
      <c r="AI38" s="36"/>
      <c r="AJ38" s="536" t="s">
        <v>9</v>
      </c>
      <c r="AK38" s="149">
        <v>8.05</v>
      </c>
      <c r="AL38" s="163" t="s">
        <v>3</v>
      </c>
    </row>
    <row r="39" spans="2:38" ht="11.25">
      <c r="B39" s="541">
        <v>68</v>
      </c>
      <c r="C39" s="178">
        <v>183</v>
      </c>
      <c r="D39" s="144" t="s">
        <v>2</v>
      </c>
      <c r="E39" s="144" t="s">
        <v>2</v>
      </c>
      <c r="F39" s="489">
        <v>4.34000000000001</v>
      </c>
      <c r="G39" s="152"/>
      <c r="H39" s="168">
        <v>30.4000000000011</v>
      </c>
      <c r="I39" s="144"/>
      <c r="J39" s="37" t="s">
        <v>328</v>
      </c>
      <c r="K39" s="16"/>
      <c r="L39" s="16" t="s">
        <v>3</v>
      </c>
      <c r="M39" s="37" t="s">
        <v>3</v>
      </c>
      <c r="N39" s="168">
        <v>23.6</v>
      </c>
      <c r="O39" s="37" t="s">
        <v>316</v>
      </c>
      <c r="P39" s="36"/>
      <c r="Q39" s="537" t="s">
        <v>360</v>
      </c>
      <c r="R39" s="149">
        <v>5.26</v>
      </c>
      <c r="S39" s="542">
        <v>32</v>
      </c>
      <c r="T39" s="141"/>
      <c r="U39" s="155">
        <v>18</v>
      </c>
      <c r="V39" s="178">
        <v>101</v>
      </c>
      <c r="W39" s="168" t="s">
        <v>51</v>
      </c>
      <c r="X39" s="144">
        <v>12.8</v>
      </c>
      <c r="Y39" s="137" t="s">
        <v>678</v>
      </c>
      <c r="Z39" s="153"/>
      <c r="AA39" s="168">
        <v>10</v>
      </c>
      <c r="AB39" s="144"/>
      <c r="AC39" s="37" t="s">
        <v>21</v>
      </c>
      <c r="AD39" s="37" t="s">
        <v>3</v>
      </c>
      <c r="AE39" s="37" t="s">
        <v>3</v>
      </c>
      <c r="AF39" s="144"/>
      <c r="AG39" s="497">
        <v>48</v>
      </c>
      <c r="AH39" s="33" t="s">
        <v>21</v>
      </c>
      <c r="AI39" s="36"/>
      <c r="AJ39" s="536" t="s">
        <v>10</v>
      </c>
      <c r="AK39" s="149">
        <v>8.1</v>
      </c>
      <c r="AL39" s="163" t="s">
        <v>44</v>
      </c>
    </row>
    <row r="40" spans="2:38" ht="11.25">
      <c r="B40" s="541">
        <v>67</v>
      </c>
      <c r="C40" s="162">
        <v>182</v>
      </c>
      <c r="D40" s="144" t="s">
        <v>2</v>
      </c>
      <c r="E40" s="144">
        <v>10.1</v>
      </c>
      <c r="F40" s="489">
        <v>4.36000000000001</v>
      </c>
      <c r="G40" s="152"/>
      <c r="H40" s="144">
        <v>30.1000000000012</v>
      </c>
      <c r="I40" s="144"/>
      <c r="J40" s="37" t="s">
        <v>3</v>
      </c>
      <c r="K40" s="16"/>
      <c r="L40" s="16" t="s">
        <v>3</v>
      </c>
      <c r="M40" s="37" t="s">
        <v>12</v>
      </c>
      <c r="N40" s="487">
        <v>23.9</v>
      </c>
      <c r="O40" s="37" t="s">
        <v>3</v>
      </c>
      <c r="P40" s="36"/>
      <c r="Q40" s="537" t="s">
        <v>3</v>
      </c>
      <c r="R40" s="540">
        <v>5.29</v>
      </c>
      <c r="S40" s="539">
        <v>31</v>
      </c>
      <c r="T40" s="141"/>
      <c r="U40" s="155">
        <v>17</v>
      </c>
      <c r="V40" s="162">
        <v>99</v>
      </c>
      <c r="W40" s="144">
        <v>6.9</v>
      </c>
      <c r="X40" s="144">
        <v>12.9</v>
      </c>
      <c r="Y40" s="137" t="s">
        <v>677</v>
      </c>
      <c r="Z40" s="153"/>
      <c r="AA40" s="144">
        <v>9.5</v>
      </c>
      <c r="AB40" s="144"/>
      <c r="AC40" s="37" t="s">
        <v>3</v>
      </c>
      <c r="AD40" s="37" t="s">
        <v>3</v>
      </c>
      <c r="AE40" s="37" t="s">
        <v>3</v>
      </c>
      <c r="AF40" s="144"/>
      <c r="AG40" s="487">
        <v>49</v>
      </c>
      <c r="AH40" s="33" t="s">
        <v>3</v>
      </c>
      <c r="AI40" s="36"/>
      <c r="AJ40" s="536" t="s">
        <v>12</v>
      </c>
      <c r="AK40" s="149">
        <v>8.15</v>
      </c>
      <c r="AL40" s="163" t="s">
        <v>3</v>
      </c>
    </row>
    <row r="41" spans="2:38" ht="11.25">
      <c r="B41" s="541">
        <v>66</v>
      </c>
      <c r="C41" s="178">
        <v>181</v>
      </c>
      <c r="D41" s="144" t="s">
        <v>2</v>
      </c>
      <c r="E41" s="144" t="s">
        <v>2</v>
      </c>
      <c r="F41" s="489">
        <v>4.38000000000001</v>
      </c>
      <c r="G41" s="152"/>
      <c r="H41" s="168">
        <v>29.8000000000013</v>
      </c>
      <c r="I41" s="144"/>
      <c r="J41" s="37" t="s">
        <v>322</v>
      </c>
      <c r="K41" s="16"/>
      <c r="L41" s="16" t="s">
        <v>3</v>
      </c>
      <c r="M41" s="37" t="s">
        <v>3</v>
      </c>
      <c r="N41" s="168">
        <v>24.2</v>
      </c>
      <c r="O41" s="37" t="s">
        <v>3</v>
      </c>
      <c r="P41" s="36"/>
      <c r="Q41" s="537" t="s">
        <v>357</v>
      </c>
      <c r="R41" s="149">
        <v>5.32</v>
      </c>
      <c r="S41" s="542">
        <v>30</v>
      </c>
      <c r="T41" s="141"/>
      <c r="U41" s="155">
        <v>16</v>
      </c>
      <c r="V41" s="162">
        <v>97</v>
      </c>
      <c r="W41" s="168" t="s">
        <v>51</v>
      </c>
      <c r="X41" s="144">
        <v>13</v>
      </c>
      <c r="Y41" s="137" t="s">
        <v>676</v>
      </c>
      <c r="Z41" s="153"/>
      <c r="AA41" s="168">
        <v>9</v>
      </c>
      <c r="AB41" s="144"/>
      <c r="AC41" s="37" t="s">
        <v>24</v>
      </c>
      <c r="AD41" s="37" t="s">
        <v>3</v>
      </c>
      <c r="AE41" s="37" t="s">
        <v>62</v>
      </c>
      <c r="AF41" s="144"/>
      <c r="AG41" s="497">
        <v>50</v>
      </c>
      <c r="AH41" s="33" t="s">
        <v>24</v>
      </c>
      <c r="AI41" s="36"/>
      <c r="AJ41" s="536" t="s">
        <v>15</v>
      </c>
      <c r="AK41" s="149">
        <v>8.2</v>
      </c>
      <c r="AL41" s="163" t="s">
        <v>3</v>
      </c>
    </row>
    <row r="42" spans="2:38" ht="11.25">
      <c r="B42" s="541">
        <v>65</v>
      </c>
      <c r="C42" s="162">
        <v>180</v>
      </c>
      <c r="D42" s="144">
        <v>5.6</v>
      </c>
      <c r="E42" s="144" t="s">
        <v>2</v>
      </c>
      <c r="F42" s="489">
        <v>4.40000000000001</v>
      </c>
      <c r="G42" s="152"/>
      <c r="H42" s="144">
        <v>29.5000000000014</v>
      </c>
      <c r="I42" s="144"/>
      <c r="J42" s="37" t="s">
        <v>3</v>
      </c>
      <c r="K42" s="16"/>
      <c r="L42" s="16" t="s">
        <v>3</v>
      </c>
      <c r="M42" s="37" t="s">
        <v>3</v>
      </c>
      <c r="N42" s="487">
        <v>24.5</v>
      </c>
      <c r="O42" s="37" t="s">
        <v>3</v>
      </c>
      <c r="P42" s="36"/>
      <c r="Q42" s="537" t="s">
        <v>3</v>
      </c>
      <c r="R42" s="149">
        <v>5.35</v>
      </c>
      <c r="S42" s="539">
        <v>29</v>
      </c>
      <c r="T42" s="141"/>
      <c r="U42" s="155">
        <v>15</v>
      </c>
      <c r="V42" s="162">
        <v>95</v>
      </c>
      <c r="W42" s="168" t="s">
        <v>51</v>
      </c>
      <c r="X42" s="144">
        <v>13.1</v>
      </c>
      <c r="Y42" s="137" t="s">
        <v>675</v>
      </c>
      <c r="Z42" s="153"/>
      <c r="AA42" s="144">
        <v>8.5</v>
      </c>
      <c r="AB42" s="144"/>
      <c r="AC42" s="37" t="s">
        <v>3</v>
      </c>
      <c r="AD42" s="37" t="s">
        <v>3</v>
      </c>
      <c r="AE42" s="37" t="s">
        <v>3</v>
      </c>
      <c r="AF42" s="144"/>
      <c r="AG42" s="487">
        <v>51</v>
      </c>
      <c r="AH42" s="33" t="s">
        <v>3</v>
      </c>
      <c r="AI42" s="36"/>
      <c r="AJ42" s="536" t="s">
        <v>18</v>
      </c>
      <c r="AK42" s="149">
        <v>8.26</v>
      </c>
      <c r="AL42" s="163" t="s">
        <v>3</v>
      </c>
    </row>
    <row r="43" spans="2:38" ht="11.25">
      <c r="B43" s="541">
        <v>64</v>
      </c>
      <c r="C43" s="178">
        <v>179</v>
      </c>
      <c r="D43" s="144" t="s">
        <v>2</v>
      </c>
      <c r="E43" s="144">
        <v>10.2</v>
      </c>
      <c r="F43" s="489">
        <v>4.42000000000001</v>
      </c>
      <c r="G43" s="152"/>
      <c r="H43" s="168">
        <v>29.2000000000015</v>
      </c>
      <c r="I43" s="144"/>
      <c r="J43" s="37" t="s">
        <v>319</v>
      </c>
      <c r="K43" s="16"/>
      <c r="L43" s="16" t="s">
        <v>3</v>
      </c>
      <c r="M43" s="37" t="s">
        <v>15</v>
      </c>
      <c r="N43" s="168">
        <v>24.8</v>
      </c>
      <c r="O43" s="37" t="s">
        <v>312</v>
      </c>
      <c r="P43" s="36"/>
      <c r="Q43" s="537" t="s">
        <v>356</v>
      </c>
      <c r="R43" s="540">
        <v>5.38</v>
      </c>
      <c r="S43" s="542">
        <v>28</v>
      </c>
      <c r="T43" s="141"/>
      <c r="U43" s="155">
        <v>14</v>
      </c>
      <c r="V43" s="162">
        <v>92</v>
      </c>
      <c r="W43" s="144">
        <v>7</v>
      </c>
      <c r="X43" s="144">
        <v>13.2</v>
      </c>
      <c r="Y43" s="137" t="s">
        <v>674</v>
      </c>
      <c r="Z43" s="153"/>
      <c r="AA43" s="168">
        <v>8</v>
      </c>
      <c r="AB43" s="144"/>
      <c r="AC43" s="37" t="s">
        <v>27</v>
      </c>
      <c r="AD43" s="37" t="s">
        <v>673</v>
      </c>
      <c r="AE43" s="37" t="s">
        <v>3</v>
      </c>
      <c r="AF43" s="144"/>
      <c r="AG43" s="497">
        <v>52</v>
      </c>
      <c r="AH43" s="33" t="s">
        <v>27</v>
      </c>
      <c r="AI43" s="36"/>
      <c r="AJ43" s="536" t="s">
        <v>21</v>
      </c>
      <c r="AK43" s="149">
        <v>8.32</v>
      </c>
      <c r="AL43" s="163" t="s">
        <v>46</v>
      </c>
    </row>
    <row r="44" spans="2:38" ht="11.25">
      <c r="B44" s="541">
        <v>63</v>
      </c>
      <c r="C44" s="162">
        <v>178</v>
      </c>
      <c r="D44" s="144" t="s">
        <v>2</v>
      </c>
      <c r="E44" s="144" t="s">
        <v>2</v>
      </c>
      <c r="F44" s="489">
        <v>4.44000000000001</v>
      </c>
      <c r="G44" s="152"/>
      <c r="H44" s="144">
        <v>28.9000000000016</v>
      </c>
      <c r="I44" s="144"/>
      <c r="J44" s="37" t="s">
        <v>3</v>
      </c>
      <c r="K44" s="16"/>
      <c r="L44" s="16" t="s">
        <v>3</v>
      </c>
      <c r="M44" s="37" t="s">
        <v>3</v>
      </c>
      <c r="N44" s="487">
        <v>25.1</v>
      </c>
      <c r="O44" s="37" t="s">
        <v>3</v>
      </c>
      <c r="P44" s="36"/>
      <c r="Q44" s="537" t="s">
        <v>3</v>
      </c>
      <c r="R44" s="149">
        <v>5.41</v>
      </c>
      <c r="S44" s="539">
        <v>27</v>
      </c>
      <c r="T44" s="141"/>
      <c r="U44" s="155">
        <v>13</v>
      </c>
      <c r="V44" s="162">
        <v>89</v>
      </c>
      <c r="W44" s="168" t="s">
        <v>51</v>
      </c>
      <c r="X44" s="144">
        <v>13.4</v>
      </c>
      <c r="Y44" s="137" t="s">
        <v>672</v>
      </c>
      <c r="Z44" s="153"/>
      <c r="AA44" s="144">
        <v>7.5</v>
      </c>
      <c r="AB44" s="144"/>
      <c r="AC44" s="37" t="s">
        <v>3</v>
      </c>
      <c r="AD44" s="37" t="s">
        <v>3</v>
      </c>
      <c r="AE44" s="37" t="s">
        <v>63</v>
      </c>
      <c r="AF44" s="144"/>
      <c r="AG44" s="487">
        <v>53</v>
      </c>
      <c r="AH44" s="33" t="s">
        <v>3</v>
      </c>
      <c r="AI44" s="36"/>
      <c r="AJ44" s="536" t="s">
        <v>24</v>
      </c>
      <c r="AK44" s="149">
        <v>8.38</v>
      </c>
      <c r="AL44" s="163" t="s">
        <v>3</v>
      </c>
    </row>
    <row r="45" spans="2:38" ht="11.25">
      <c r="B45" s="541">
        <v>62</v>
      </c>
      <c r="C45" s="178">
        <v>177</v>
      </c>
      <c r="D45" s="144" t="s">
        <v>2</v>
      </c>
      <c r="E45" s="144" t="s">
        <v>51</v>
      </c>
      <c r="F45" s="489">
        <v>4.46000000000001</v>
      </c>
      <c r="G45" s="152"/>
      <c r="H45" s="168">
        <v>28.6000000000017</v>
      </c>
      <c r="I45" s="144"/>
      <c r="J45" s="37" t="s">
        <v>316</v>
      </c>
      <c r="K45" s="16"/>
      <c r="L45" s="16" t="s">
        <v>3</v>
      </c>
      <c r="M45" s="37" t="s">
        <v>3</v>
      </c>
      <c r="N45" s="168">
        <v>25.4</v>
      </c>
      <c r="O45" s="37" t="s">
        <v>3</v>
      </c>
      <c r="P45" s="36"/>
      <c r="Q45" s="537" t="s">
        <v>354</v>
      </c>
      <c r="R45" s="149">
        <v>5.44</v>
      </c>
      <c r="S45" s="542">
        <v>26</v>
      </c>
      <c r="T45" s="141"/>
      <c r="U45" s="155">
        <v>12</v>
      </c>
      <c r="V45" s="162">
        <v>86</v>
      </c>
      <c r="W45" s="144">
        <v>7.1</v>
      </c>
      <c r="X45" s="144">
        <v>13.6</v>
      </c>
      <c r="Y45" s="137" t="s">
        <v>671</v>
      </c>
      <c r="Z45" s="153"/>
      <c r="AA45" s="168">
        <v>7</v>
      </c>
      <c r="AB45" s="144"/>
      <c r="AC45" s="37" t="s">
        <v>30</v>
      </c>
      <c r="AD45" s="37" t="s">
        <v>3</v>
      </c>
      <c r="AE45" s="37" t="s">
        <v>3</v>
      </c>
      <c r="AF45" s="144"/>
      <c r="AG45" s="497">
        <v>54</v>
      </c>
      <c r="AH45" s="33" t="s">
        <v>30</v>
      </c>
      <c r="AI45" s="36"/>
      <c r="AJ45" s="536" t="s">
        <v>27</v>
      </c>
      <c r="AK45" s="149">
        <v>8.44</v>
      </c>
      <c r="AL45" s="163" t="s">
        <v>3</v>
      </c>
    </row>
    <row r="46" spans="2:38" ht="11.25">
      <c r="B46" s="541">
        <v>61</v>
      </c>
      <c r="C46" s="162">
        <v>176</v>
      </c>
      <c r="D46" s="144" t="s">
        <v>2</v>
      </c>
      <c r="E46" s="144">
        <v>10.3</v>
      </c>
      <c r="F46" s="489">
        <v>4.48000000000001</v>
      </c>
      <c r="G46" s="152"/>
      <c r="H46" s="144">
        <v>28.3000000000018</v>
      </c>
      <c r="I46" s="144"/>
      <c r="J46" s="37" t="s">
        <v>3</v>
      </c>
      <c r="K46" s="16"/>
      <c r="L46" s="16" t="s">
        <v>3</v>
      </c>
      <c r="M46" s="37" t="s">
        <v>18</v>
      </c>
      <c r="N46" s="487">
        <v>25.7</v>
      </c>
      <c r="O46" s="37" t="s">
        <v>308</v>
      </c>
      <c r="P46" s="36"/>
      <c r="Q46" s="537" t="s">
        <v>3</v>
      </c>
      <c r="R46" s="540">
        <v>5.47</v>
      </c>
      <c r="S46" s="539">
        <v>25</v>
      </c>
      <c r="T46" s="141"/>
      <c r="U46" s="155">
        <v>11</v>
      </c>
      <c r="V46" s="162">
        <v>83</v>
      </c>
      <c r="W46" s="144" t="s">
        <v>51</v>
      </c>
      <c r="X46" s="144">
        <v>13.8</v>
      </c>
      <c r="Y46" s="137" t="s">
        <v>670</v>
      </c>
      <c r="Z46" s="153"/>
      <c r="AA46" s="144">
        <v>6.5</v>
      </c>
      <c r="AB46" s="144"/>
      <c r="AC46" s="37" t="s">
        <v>3</v>
      </c>
      <c r="AD46" s="37" t="s">
        <v>3</v>
      </c>
      <c r="AE46" s="37" t="s">
        <v>3</v>
      </c>
      <c r="AF46" s="144"/>
      <c r="AG46" s="487">
        <v>55</v>
      </c>
      <c r="AH46" s="33" t="s">
        <v>3</v>
      </c>
      <c r="AI46" s="36"/>
      <c r="AJ46" s="536" t="s">
        <v>30</v>
      </c>
      <c r="AK46" s="149">
        <v>8.52</v>
      </c>
      <c r="AL46" s="163" t="s">
        <v>3</v>
      </c>
    </row>
    <row r="47" spans="2:38" s="165" customFormat="1" ht="11.25">
      <c r="B47" s="544">
        <v>60</v>
      </c>
      <c r="C47" s="178">
        <v>175</v>
      </c>
      <c r="D47" s="144">
        <v>5.7</v>
      </c>
      <c r="E47" s="168" t="s">
        <v>51</v>
      </c>
      <c r="F47" s="489">
        <v>4.50000000000001</v>
      </c>
      <c r="G47" s="177"/>
      <c r="H47" s="168">
        <v>28.000000000002</v>
      </c>
      <c r="I47" s="168"/>
      <c r="J47" s="33" t="s">
        <v>312</v>
      </c>
      <c r="K47" s="17"/>
      <c r="L47" s="16" t="s">
        <v>3</v>
      </c>
      <c r="M47" s="37" t="s">
        <v>3</v>
      </c>
      <c r="N47" s="168">
        <v>26</v>
      </c>
      <c r="O47" s="37" t="s">
        <v>3</v>
      </c>
      <c r="P47" s="35"/>
      <c r="Q47" s="537" t="s">
        <v>353</v>
      </c>
      <c r="R47" s="149">
        <v>5.5</v>
      </c>
      <c r="S47" s="542">
        <v>24</v>
      </c>
      <c r="T47" s="174"/>
      <c r="U47" s="173">
        <v>10</v>
      </c>
      <c r="V47" s="162">
        <v>80</v>
      </c>
      <c r="W47" s="144">
        <v>7.2</v>
      </c>
      <c r="X47" s="144">
        <v>14</v>
      </c>
      <c r="Y47" s="170" t="s">
        <v>521</v>
      </c>
      <c r="Z47" s="171"/>
      <c r="AA47" s="168">
        <v>6</v>
      </c>
      <c r="AB47" s="168"/>
      <c r="AC47" s="33" t="s">
        <v>33</v>
      </c>
      <c r="AD47" s="37" t="s">
        <v>3</v>
      </c>
      <c r="AE47" s="37" t="s">
        <v>64</v>
      </c>
      <c r="AF47" s="168"/>
      <c r="AG47" s="497">
        <v>56</v>
      </c>
      <c r="AH47" s="33" t="s">
        <v>33</v>
      </c>
      <c r="AI47" s="35"/>
      <c r="AJ47" s="536" t="s">
        <v>33</v>
      </c>
      <c r="AK47" s="149">
        <v>9</v>
      </c>
      <c r="AL47" s="163" t="s">
        <v>48</v>
      </c>
    </row>
    <row r="48" spans="2:38" ht="11.25">
      <c r="B48" s="541">
        <v>59</v>
      </c>
      <c r="C48" s="162">
        <v>174</v>
      </c>
      <c r="D48" s="144" t="s">
        <v>2</v>
      </c>
      <c r="E48" s="144" t="s">
        <v>2</v>
      </c>
      <c r="F48" s="489">
        <v>4.52000000000001</v>
      </c>
      <c r="G48" s="152"/>
      <c r="H48" s="144">
        <v>27.700000000002</v>
      </c>
      <c r="I48" s="144"/>
      <c r="J48" s="37" t="s">
        <v>3</v>
      </c>
      <c r="K48" s="16"/>
      <c r="L48" s="16" t="s">
        <v>3</v>
      </c>
      <c r="M48" s="37" t="s">
        <v>3</v>
      </c>
      <c r="N48" s="487">
        <v>26.3</v>
      </c>
      <c r="O48" s="37" t="s">
        <v>3</v>
      </c>
      <c r="P48" s="36"/>
      <c r="Q48" s="537" t="s">
        <v>3</v>
      </c>
      <c r="R48" s="149">
        <v>5.53</v>
      </c>
      <c r="S48" s="539">
        <v>23</v>
      </c>
      <c r="T48" s="141"/>
      <c r="U48" s="155">
        <v>9</v>
      </c>
      <c r="V48" s="162">
        <v>76</v>
      </c>
      <c r="W48" s="144" t="s">
        <v>51</v>
      </c>
      <c r="X48" s="144">
        <v>14.2</v>
      </c>
      <c r="Y48" s="137" t="s">
        <v>669</v>
      </c>
      <c r="Z48" s="153"/>
      <c r="AA48" s="144">
        <v>5.5</v>
      </c>
      <c r="AB48" s="144"/>
      <c r="AC48" s="37" t="s">
        <v>35</v>
      </c>
      <c r="AD48" s="37" t="s">
        <v>3</v>
      </c>
      <c r="AE48" s="37" t="s">
        <v>3</v>
      </c>
      <c r="AF48" s="144"/>
      <c r="AG48" s="487">
        <v>58</v>
      </c>
      <c r="AH48" s="33" t="s">
        <v>35</v>
      </c>
      <c r="AI48" s="36"/>
      <c r="AJ48" s="536" t="s">
        <v>35</v>
      </c>
      <c r="AK48" s="149">
        <v>9.1</v>
      </c>
      <c r="AL48" s="163" t="s">
        <v>3</v>
      </c>
    </row>
    <row r="49" spans="2:38" ht="11.25">
      <c r="B49" s="541">
        <v>58</v>
      </c>
      <c r="C49" s="178">
        <v>173</v>
      </c>
      <c r="D49" s="144" t="s">
        <v>2</v>
      </c>
      <c r="E49" s="144">
        <v>10.4</v>
      </c>
      <c r="F49" s="489">
        <v>4.54000000000001</v>
      </c>
      <c r="G49" s="152"/>
      <c r="H49" s="168">
        <v>27.4000000000022</v>
      </c>
      <c r="I49" s="144"/>
      <c r="J49" s="37" t="s">
        <v>308</v>
      </c>
      <c r="K49" s="16"/>
      <c r="L49" s="16" t="s">
        <v>3</v>
      </c>
      <c r="M49" s="37" t="s">
        <v>21</v>
      </c>
      <c r="N49" s="168">
        <v>26.6</v>
      </c>
      <c r="O49" s="37" t="s">
        <v>304</v>
      </c>
      <c r="P49" s="36"/>
      <c r="Q49" s="537" t="s">
        <v>351</v>
      </c>
      <c r="R49" s="540">
        <v>5.56</v>
      </c>
      <c r="S49" s="542">
        <v>22</v>
      </c>
      <c r="T49" s="141"/>
      <c r="U49" s="155">
        <v>8</v>
      </c>
      <c r="V49" s="162">
        <v>72</v>
      </c>
      <c r="W49" s="144">
        <v>7.3</v>
      </c>
      <c r="X49" s="144">
        <v>14.4</v>
      </c>
      <c r="Y49" s="170" t="s">
        <v>668</v>
      </c>
      <c r="Z49" s="153"/>
      <c r="AA49" s="168">
        <v>5</v>
      </c>
      <c r="AB49" s="144"/>
      <c r="AC49" s="37" t="s">
        <v>37</v>
      </c>
      <c r="AD49" s="37" t="s">
        <v>3</v>
      </c>
      <c r="AE49" s="37" t="s">
        <v>3</v>
      </c>
      <c r="AF49" s="144"/>
      <c r="AG49" s="543">
        <v>1</v>
      </c>
      <c r="AH49" s="33" t="s">
        <v>37</v>
      </c>
      <c r="AI49" s="36"/>
      <c r="AJ49" s="536" t="s">
        <v>37</v>
      </c>
      <c r="AK49" s="149">
        <v>9.2</v>
      </c>
      <c r="AL49" s="163" t="s">
        <v>3</v>
      </c>
    </row>
    <row r="50" spans="2:38" ht="11.25">
      <c r="B50" s="541">
        <v>57</v>
      </c>
      <c r="C50" s="162">
        <v>172</v>
      </c>
      <c r="D50" s="144" t="s">
        <v>2</v>
      </c>
      <c r="E50" s="144" t="s">
        <v>2</v>
      </c>
      <c r="F50" s="489">
        <v>4.56000000000001</v>
      </c>
      <c r="G50" s="152"/>
      <c r="H50" s="144">
        <v>27.1000000000023</v>
      </c>
      <c r="I50" s="144"/>
      <c r="J50" s="37" t="s">
        <v>3</v>
      </c>
      <c r="K50" s="16"/>
      <c r="L50" s="16" t="s">
        <v>3</v>
      </c>
      <c r="M50" s="37" t="s">
        <v>3</v>
      </c>
      <c r="N50" s="487">
        <v>26.9</v>
      </c>
      <c r="O50" s="37" t="s">
        <v>3</v>
      </c>
      <c r="P50" s="36"/>
      <c r="Q50" s="537" t="s">
        <v>3</v>
      </c>
      <c r="R50" s="149">
        <v>5.59</v>
      </c>
      <c r="S50" s="539">
        <v>21</v>
      </c>
      <c r="T50" s="141"/>
      <c r="U50" s="155">
        <v>7</v>
      </c>
      <c r="V50" s="162">
        <v>68</v>
      </c>
      <c r="W50" s="144" t="s">
        <v>51</v>
      </c>
      <c r="X50" s="144">
        <v>14.6</v>
      </c>
      <c r="Y50" s="137" t="s">
        <v>667</v>
      </c>
      <c r="Z50" s="153"/>
      <c r="AA50" s="144">
        <v>4.5</v>
      </c>
      <c r="AB50" s="144"/>
      <c r="AC50" s="37" t="s">
        <v>38</v>
      </c>
      <c r="AD50" s="37" t="s">
        <v>3</v>
      </c>
      <c r="AE50" s="37" t="s">
        <v>65</v>
      </c>
      <c r="AF50" s="133"/>
      <c r="AG50" s="491">
        <v>1.02</v>
      </c>
      <c r="AH50" s="33" t="s">
        <v>38</v>
      </c>
      <c r="AI50" s="36"/>
      <c r="AJ50" s="536" t="s">
        <v>38</v>
      </c>
      <c r="AK50" s="149">
        <v>9.35</v>
      </c>
      <c r="AL50" s="163" t="s">
        <v>3</v>
      </c>
    </row>
    <row r="51" spans="2:38" ht="11.25">
      <c r="B51" s="541">
        <v>56</v>
      </c>
      <c r="C51" s="178">
        <v>171</v>
      </c>
      <c r="D51" s="144" t="s">
        <v>2</v>
      </c>
      <c r="E51" s="144" t="s">
        <v>51</v>
      </c>
      <c r="F51" s="489">
        <v>4.58000000000001</v>
      </c>
      <c r="G51" s="152"/>
      <c r="H51" s="168">
        <v>26.8000000000024</v>
      </c>
      <c r="I51" s="144"/>
      <c r="J51" s="37" t="s">
        <v>304</v>
      </c>
      <c r="K51" s="16"/>
      <c r="L51" s="16" t="s">
        <v>3</v>
      </c>
      <c r="M51" s="37" t="s">
        <v>3</v>
      </c>
      <c r="N51" s="168">
        <v>27.2</v>
      </c>
      <c r="O51" s="37" t="s">
        <v>3</v>
      </c>
      <c r="P51" s="36"/>
      <c r="Q51" s="537" t="s">
        <v>348</v>
      </c>
      <c r="R51" s="540">
        <v>6.02</v>
      </c>
      <c r="S51" s="542">
        <v>20</v>
      </c>
      <c r="T51" s="141"/>
      <c r="U51" s="155">
        <v>6</v>
      </c>
      <c r="V51" s="162">
        <v>64</v>
      </c>
      <c r="W51" s="144">
        <v>7.4</v>
      </c>
      <c r="X51" s="144">
        <v>14.8</v>
      </c>
      <c r="Y51" s="170" t="s">
        <v>666</v>
      </c>
      <c r="Z51" s="153"/>
      <c r="AA51" s="168">
        <v>4</v>
      </c>
      <c r="AB51" s="144"/>
      <c r="AC51" s="37" t="s">
        <v>40</v>
      </c>
      <c r="AD51" s="37" t="s">
        <v>665</v>
      </c>
      <c r="AE51" s="37" t="s">
        <v>3</v>
      </c>
      <c r="AF51" s="133"/>
      <c r="AG51" s="491">
        <v>1.04</v>
      </c>
      <c r="AH51" s="33" t="s">
        <v>40</v>
      </c>
      <c r="AI51" s="36"/>
      <c r="AJ51" s="536" t="s">
        <v>40</v>
      </c>
      <c r="AK51" s="149">
        <v>9.5</v>
      </c>
      <c r="AL51" s="163" t="s">
        <v>3</v>
      </c>
    </row>
    <row r="52" spans="2:38" ht="11.25">
      <c r="B52" s="541">
        <v>55</v>
      </c>
      <c r="C52" s="162">
        <v>170</v>
      </c>
      <c r="D52" s="144">
        <v>5.8</v>
      </c>
      <c r="E52" s="144">
        <v>10.5</v>
      </c>
      <c r="F52" s="489">
        <v>5</v>
      </c>
      <c r="G52" s="152"/>
      <c r="H52" s="144">
        <v>26.5000000000025</v>
      </c>
      <c r="I52" s="144"/>
      <c r="J52" s="37" t="s">
        <v>3</v>
      </c>
      <c r="K52" s="16"/>
      <c r="L52" s="16" t="s">
        <v>3</v>
      </c>
      <c r="M52" s="37" t="s">
        <v>24</v>
      </c>
      <c r="N52" s="487">
        <v>27.5</v>
      </c>
      <c r="O52" s="37" t="s">
        <v>300</v>
      </c>
      <c r="P52" s="36"/>
      <c r="Q52" s="537" t="s">
        <v>3</v>
      </c>
      <c r="R52" s="149">
        <v>6.05</v>
      </c>
      <c r="S52" s="163" t="s">
        <v>3</v>
      </c>
      <c r="T52" s="141"/>
      <c r="U52" s="155">
        <v>5</v>
      </c>
      <c r="V52" s="162">
        <v>60</v>
      </c>
      <c r="W52" s="144">
        <v>7.5</v>
      </c>
      <c r="X52" s="144">
        <v>15.1</v>
      </c>
      <c r="Y52" s="137" t="s">
        <v>514</v>
      </c>
      <c r="Z52" s="153"/>
      <c r="AA52" s="144">
        <v>3.5</v>
      </c>
      <c r="AB52" s="144"/>
      <c r="AC52" s="37" t="s">
        <v>43</v>
      </c>
      <c r="AD52" s="37" t="s">
        <v>3</v>
      </c>
      <c r="AE52" s="37" t="s">
        <v>3</v>
      </c>
      <c r="AF52" s="133"/>
      <c r="AG52" s="491">
        <v>1.06</v>
      </c>
      <c r="AH52" s="33" t="s">
        <v>43</v>
      </c>
      <c r="AI52" s="36"/>
      <c r="AJ52" s="536" t="s">
        <v>43</v>
      </c>
      <c r="AK52" s="149">
        <v>10.1</v>
      </c>
      <c r="AL52" s="163" t="s">
        <v>3</v>
      </c>
    </row>
    <row r="53" spans="2:38" ht="11.25">
      <c r="B53" s="541">
        <v>54</v>
      </c>
      <c r="C53" s="178">
        <v>169</v>
      </c>
      <c r="D53" s="144" t="s">
        <v>2</v>
      </c>
      <c r="E53" s="144" t="s">
        <v>51</v>
      </c>
      <c r="F53" s="489">
        <v>5.02</v>
      </c>
      <c r="G53" s="152"/>
      <c r="H53" s="168">
        <v>26.2000000000026</v>
      </c>
      <c r="I53" s="144"/>
      <c r="J53" s="37" t="s">
        <v>300</v>
      </c>
      <c r="K53" s="16"/>
      <c r="L53" s="16" t="s">
        <v>3</v>
      </c>
      <c r="M53" s="37" t="s">
        <v>3</v>
      </c>
      <c r="N53" s="168">
        <v>27.8</v>
      </c>
      <c r="O53" s="37" t="s">
        <v>3</v>
      </c>
      <c r="P53" s="36"/>
      <c r="Q53" s="537" t="s">
        <v>346</v>
      </c>
      <c r="R53" s="540">
        <v>6.08</v>
      </c>
      <c r="S53" s="539">
        <v>19</v>
      </c>
      <c r="T53" s="141" t="s">
        <v>68</v>
      </c>
      <c r="U53" s="155">
        <v>4</v>
      </c>
      <c r="V53" s="162">
        <v>56</v>
      </c>
      <c r="W53" s="144">
        <v>7.6</v>
      </c>
      <c r="X53" s="144">
        <v>15.4</v>
      </c>
      <c r="Y53" s="137" t="s">
        <v>664</v>
      </c>
      <c r="Z53" s="153"/>
      <c r="AA53" s="168">
        <v>3</v>
      </c>
      <c r="AB53" s="144"/>
      <c r="AC53" s="37" t="s">
        <v>44</v>
      </c>
      <c r="AD53" s="37" t="s">
        <v>3</v>
      </c>
      <c r="AE53" s="37" t="s">
        <v>66</v>
      </c>
      <c r="AF53" s="133"/>
      <c r="AG53" s="491">
        <v>1.09</v>
      </c>
      <c r="AH53" s="33" t="s">
        <v>44</v>
      </c>
      <c r="AI53" s="36"/>
      <c r="AJ53" s="536" t="s">
        <v>44</v>
      </c>
      <c r="AK53" s="149">
        <v>10.35</v>
      </c>
      <c r="AL53" s="163" t="s">
        <v>3</v>
      </c>
    </row>
    <row r="54" spans="2:38" ht="12" thickBot="1">
      <c r="B54" s="541">
        <v>53</v>
      </c>
      <c r="C54" s="162">
        <v>168</v>
      </c>
      <c r="D54" s="144" t="s">
        <v>2</v>
      </c>
      <c r="E54" s="144" t="s">
        <v>2</v>
      </c>
      <c r="F54" s="489">
        <v>5.04</v>
      </c>
      <c r="G54" s="152"/>
      <c r="H54" s="144">
        <v>25.9000000000027</v>
      </c>
      <c r="I54" s="144"/>
      <c r="J54" s="37" t="s">
        <v>3</v>
      </c>
      <c r="K54" s="16"/>
      <c r="L54" s="16" t="s">
        <v>3</v>
      </c>
      <c r="M54" s="37" t="s">
        <v>3</v>
      </c>
      <c r="N54" s="487">
        <v>28.1</v>
      </c>
      <c r="O54" s="37" t="s">
        <v>3</v>
      </c>
      <c r="P54" s="36"/>
      <c r="Q54" s="537" t="s">
        <v>3</v>
      </c>
      <c r="R54" s="149">
        <v>6.11</v>
      </c>
      <c r="S54" s="163" t="s">
        <v>3</v>
      </c>
      <c r="T54" s="141"/>
      <c r="U54" s="155">
        <v>3</v>
      </c>
      <c r="V54" s="162">
        <v>51</v>
      </c>
      <c r="W54" s="144">
        <v>7.8</v>
      </c>
      <c r="X54" s="144">
        <v>16</v>
      </c>
      <c r="Y54" s="137" t="s">
        <v>663</v>
      </c>
      <c r="Z54" s="153"/>
      <c r="AA54" s="144">
        <v>2.5</v>
      </c>
      <c r="AB54" s="144"/>
      <c r="AC54" s="37" t="s">
        <v>46</v>
      </c>
      <c r="AD54" s="37" t="s">
        <v>3</v>
      </c>
      <c r="AE54" s="39" t="s">
        <v>3</v>
      </c>
      <c r="AF54" s="133"/>
      <c r="AG54" s="491">
        <v>1.12</v>
      </c>
      <c r="AH54" s="33" t="s">
        <v>46</v>
      </c>
      <c r="AI54" s="36"/>
      <c r="AJ54" s="536" t="s">
        <v>46</v>
      </c>
      <c r="AK54" s="149">
        <v>11</v>
      </c>
      <c r="AL54" s="163" t="s">
        <v>3</v>
      </c>
    </row>
    <row r="55" spans="2:38" ht="12" thickBot="1">
      <c r="B55" s="541">
        <v>52</v>
      </c>
      <c r="C55" s="178">
        <v>167</v>
      </c>
      <c r="D55" s="144" t="s">
        <v>2</v>
      </c>
      <c r="E55" s="144">
        <v>10.6</v>
      </c>
      <c r="F55" s="489">
        <v>5.06</v>
      </c>
      <c r="G55" s="152"/>
      <c r="H55" s="168">
        <v>25.6000000000028</v>
      </c>
      <c r="I55" s="144"/>
      <c r="J55" s="160" t="s">
        <v>297</v>
      </c>
      <c r="K55" s="101"/>
      <c r="L55" s="16" t="s">
        <v>3</v>
      </c>
      <c r="M55" s="37" t="s">
        <v>27</v>
      </c>
      <c r="N55" s="168">
        <v>28.4</v>
      </c>
      <c r="O55" s="37" t="s">
        <v>297</v>
      </c>
      <c r="P55" s="36"/>
      <c r="Q55" s="537" t="s">
        <v>340</v>
      </c>
      <c r="R55" s="540">
        <v>6.14</v>
      </c>
      <c r="S55" s="539">
        <v>18</v>
      </c>
      <c r="T55" s="141"/>
      <c r="U55" s="155">
        <v>2</v>
      </c>
      <c r="V55" s="154">
        <v>46</v>
      </c>
      <c r="W55" s="144">
        <v>8</v>
      </c>
      <c r="X55" s="144">
        <v>16.5</v>
      </c>
      <c r="Y55" s="137" t="s">
        <v>662</v>
      </c>
      <c r="Z55" s="153"/>
      <c r="AA55" s="168">
        <v>2</v>
      </c>
      <c r="AB55" s="144"/>
      <c r="AC55" s="37" t="s">
        <v>48</v>
      </c>
      <c r="AD55" s="37" t="s">
        <v>3</v>
      </c>
      <c r="AE55" s="39" t="s">
        <v>3</v>
      </c>
      <c r="AF55" s="133"/>
      <c r="AG55" s="491">
        <v>1.15</v>
      </c>
      <c r="AH55" s="33" t="s">
        <v>48</v>
      </c>
      <c r="AI55" s="36"/>
      <c r="AJ55" s="536" t="s">
        <v>48</v>
      </c>
      <c r="AK55" s="149">
        <v>11.3</v>
      </c>
      <c r="AL55" s="163" t="s">
        <v>3</v>
      </c>
    </row>
    <row r="56" spans="2:39" ht="12" thickBot="1">
      <c r="B56" s="538">
        <v>51</v>
      </c>
      <c r="C56" s="162">
        <v>166</v>
      </c>
      <c r="D56" s="144" t="s">
        <v>2</v>
      </c>
      <c r="E56" s="135" t="s">
        <v>2</v>
      </c>
      <c r="F56" s="489">
        <v>5.08</v>
      </c>
      <c r="G56" s="145"/>
      <c r="H56" s="144">
        <v>25.3000000000029</v>
      </c>
      <c r="I56" s="135"/>
      <c r="J56" s="39" t="s">
        <v>3</v>
      </c>
      <c r="K56" s="77"/>
      <c r="L56" s="16" t="s">
        <v>3</v>
      </c>
      <c r="M56" s="39" t="s">
        <v>3</v>
      </c>
      <c r="N56" s="487">
        <v>28.7</v>
      </c>
      <c r="O56" s="37" t="s">
        <v>3</v>
      </c>
      <c r="P56" s="40"/>
      <c r="Q56" s="537" t="s">
        <v>3</v>
      </c>
      <c r="R56" s="149">
        <v>6.17</v>
      </c>
      <c r="S56" s="163" t="s">
        <v>3</v>
      </c>
      <c r="T56" s="141"/>
      <c r="U56" s="140">
        <v>1</v>
      </c>
      <c r="V56" s="139">
        <v>40</v>
      </c>
      <c r="W56" s="144">
        <v>8.2</v>
      </c>
      <c r="X56" s="135" t="s">
        <v>661</v>
      </c>
      <c r="Y56" s="146" t="s">
        <v>660</v>
      </c>
      <c r="Z56" s="138"/>
      <c r="AA56" s="135">
        <v>1</v>
      </c>
      <c r="AB56" s="135"/>
      <c r="AC56" s="39" t="s">
        <v>50</v>
      </c>
      <c r="AD56" s="37" t="s">
        <v>3</v>
      </c>
      <c r="AE56" s="77" t="s">
        <v>67</v>
      </c>
      <c r="AF56" s="134"/>
      <c r="AG56" s="483">
        <v>1.2</v>
      </c>
      <c r="AH56" s="33" t="s">
        <v>50</v>
      </c>
      <c r="AI56" s="40"/>
      <c r="AJ56" s="536" t="s">
        <v>50</v>
      </c>
      <c r="AK56" s="149">
        <v>12</v>
      </c>
      <c r="AL56" s="163" t="s">
        <v>3</v>
      </c>
      <c r="AM56" s="115"/>
    </row>
    <row r="57" spans="6:39" ht="6" customHeight="1">
      <c r="F57" s="129"/>
      <c r="K57" s="130"/>
      <c r="L57" s="130"/>
      <c r="P57" s="129"/>
      <c r="Q57" s="129"/>
      <c r="R57" s="129"/>
      <c r="T57" s="119"/>
      <c r="AK57" s="535"/>
      <c r="AM57" s="115"/>
    </row>
    <row r="58" spans="2:39" ht="14.25" customHeight="1">
      <c r="B58" s="119"/>
      <c r="C58" s="119"/>
      <c r="D58" s="119"/>
      <c r="E58" s="119"/>
      <c r="F58" s="277" t="s">
        <v>294</v>
      </c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  <c r="AC58" s="277"/>
      <c r="AD58" s="277"/>
      <c r="AE58" s="277"/>
      <c r="AF58" s="277"/>
      <c r="AG58" s="277"/>
      <c r="AH58" s="277"/>
      <c r="AI58" s="277"/>
      <c r="AJ58" s="121"/>
      <c r="AK58" s="121"/>
      <c r="AL58" s="125"/>
      <c r="AM58" s="126"/>
    </row>
    <row r="59" spans="2:38" ht="3" customHeight="1">
      <c r="B59" s="119"/>
      <c r="C59" s="47"/>
      <c r="D59" s="47"/>
      <c r="E59" s="47"/>
      <c r="F59" s="47"/>
      <c r="G59" s="47"/>
      <c r="H59" s="20"/>
      <c r="I59" s="20"/>
      <c r="J59" s="20"/>
      <c r="K59" s="127"/>
      <c r="L59" s="127"/>
      <c r="M59" s="127"/>
      <c r="N59" s="127"/>
      <c r="O59" s="126"/>
      <c r="P59" s="126"/>
      <c r="Q59" s="126"/>
      <c r="R59" s="126"/>
      <c r="S59" s="126"/>
      <c r="T59" s="126"/>
      <c r="AL59" s="125"/>
    </row>
    <row r="60" spans="2:32" ht="3" customHeight="1">
      <c r="B60" s="119"/>
      <c r="C60" s="47"/>
      <c r="D60" s="47"/>
      <c r="E60" s="47"/>
      <c r="F60" s="47"/>
      <c r="G60" s="47"/>
      <c r="H60" s="124"/>
      <c r="I60" s="124"/>
      <c r="J60" s="124"/>
      <c r="K60" s="123"/>
      <c r="L60" s="123"/>
      <c r="M60" s="123"/>
      <c r="N60" s="123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</row>
    <row r="61" spans="2:37" ht="20.25" customHeight="1" hidden="1">
      <c r="B61" s="119"/>
      <c r="C61" s="47"/>
      <c r="D61" s="47"/>
      <c r="E61" s="47"/>
      <c r="F61" s="47"/>
      <c r="G61" s="47"/>
      <c r="H61" s="124"/>
      <c r="I61" s="124"/>
      <c r="J61" s="124"/>
      <c r="K61" s="123"/>
      <c r="L61" s="123"/>
      <c r="M61" s="123"/>
      <c r="N61" s="123"/>
      <c r="O61" s="122"/>
      <c r="P61" s="122"/>
      <c r="Q61" s="122"/>
      <c r="R61" s="122"/>
      <c r="S61" s="122"/>
      <c r="T61" s="122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7"/>
      <c r="AJ61" s="121"/>
      <c r="AK61" s="121"/>
    </row>
    <row r="62" spans="2:38" ht="9" customHeight="1">
      <c r="B62" s="120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6"/>
      <c r="U62" s="116"/>
      <c r="V62" s="112"/>
      <c r="W62" s="112"/>
      <c r="X62" s="112"/>
      <c r="AL62" s="118"/>
    </row>
    <row r="63" spans="2:24" ht="12.75">
      <c r="B63" s="117"/>
      <c r="C63" s="117"/>
      <c r="D63" s="117"/>
      <c r="T63" s="116"/>
      <c r="U63" s="116"/>
      <c r="V63" s="112"/>
      <c r="W63" s="112"/>
      <c r="X63" s="112"/>
    </row>
    <row r="64" ht="8.25">
      <c r="AM64" s="115"/>
    </row>
    <row r="65" ht="33" customHeight="1"/>
  </sheetData>
  <sheetProtection/>
  <mergeCells count="22">
    <mergeCell ref="U61:AI61"/>
    <mergeCell ref="B1:E1"/>
    <mergeCell ref="B5:B6"/>
    <mergeCell ref="E3:AE3"/>
    <mergeCell ref="AG3:AH3"/>
    <mergeCell ref="D5:G5"/>
    <mergeCell ref="AC5:AD5"/>
    <mergeCell ref="J5:L5"/>
    <mergeCell ref="F58:AI58"/>
    <mergeCell ref="O5:Q5"/>
    <mergeCell ref="H5:H6"/>
    <mergeCell ref="AL5:AL6"/>
    <mergeCell ref="V5:V6"/>
    <mergeCell ref="AA5:AA6"/>
    <mergeCell ref="AE5:AE6"/>
    <mergeCell ref="S5:S6"/>
    <mergeCell ref="AH5:AJ5"/>
    <mergeCell ref="U5:U6"/>
    <mergeCell ref="AG5:AG6"/>
    <mergeCell ref="W5:Z5"/>
    <mergeCell ref="N5:N6"/>
    <mergeCell ref="M5:M6"/>
  </mergeCells>
  <printOptions/>
  <pageMargins left="0.8267716535433072" right="0.2362204724409449" top="0.5511811023622047" bottom="0.35433070866141736" header="0.31496062992125984" footer="0.31496062992125984"/>
  <pageSetup horizontalDpi="300" verticalDpi="3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0"/>
  <sheetViews>
    <sheetView tabSelected="1" view="pageBreakPreview" zoomScale="136" zoomScaleNormal="130" zoomScaleSheetLayoutView="136" zoomScalePageLayoutView="0" workbookViewId="0" topLeftCell="A1">
      <selection activeCell="R4" sqref="R4"/>
    </sheetView>
  </sheetViews>
  <sheetFormatPr defaultColWidth="9.00390625" defaultRowHeight="12.75"/>
  <cols>
    <col min="1" max="1" width="4.00390625" style="582" customWidth="1"/>
    <col min="2" max="2" width="4.875" style="582" customWidth="1"/>
    <col min="3" max="3" width="4.25390625" style="581" bestFit="1" customWidth="1"/>
    <col min="4" max="4" width="4.625" style="581" customWidth="1"/>
    <col min="5" max="5" width="5.00390625" style="581" customWidth="1"/>
    <col min="6" max="6" width="0.74609375" style="581" hidden="1" customWidth="1"/>
    <col min="7" max="7" width="5.625" style="581" customWidth="1"/>
    <col min="8" max="8" width="3.75390625" style="581" hidden="1" customWidth="1"/>
    <col min="9" max="9" width="4.625" style="581" customWidth="1"/>
    <col min="10" max="10" width="4.25390625" style="581" hidden="1" customWidth="1"/>
    <col min="11" max="11" width="4.25390625" style="581" customWidth="1"/>
    <col min="12" max="12" width="5.625" style="581" customWidth="1"/>
    <col min="13" max="13" width="5.875" style="581" customWidth="1"/>
    <col min="14" max="14" width="4.25390625" style="581" customWidth="1"/>
    <col min="15" max="15" width="2.875" style="581" hidden="1" customWidth="1"/>
    <col min="16" max="16" width="4.25390625" style="581" customWidth="1"/>
    <col min="17" max="17" width="4.875" style="581" customWidth="1"/>
    <col min="18" max="18" width="7.875" style="581" customWidth="1"/>
    <col min="19" max="19" width="3.625" style="581" bestFit="1" customWidth="1"/>
    <col min="20" max="20" width="4.75390625" style="581" customWidth="1"/>
    <col min="21" max="21" width="3.875" style="581" customWidth="1"/>
    <col min="22" max="23" width="4.375" style="188" bestFit="1" customWidth="1"/>
    <col min="24" max="24" width="4.375" style="188" hidden="1" customWidth="1"/>
    <col min="25" max="25" width="5.75390625" style="188" customWidth="1"/>
    <col min="26" max="26" width="1.12109375" style="188" hidden="1" customWidth="1"/>
    <col min="27" max="28" width="4.375" style="188" customWidth="1"/>
    <col min="29" max="29" width="6.25390625" style="188" customWidth="1"/>
    <col min="30" max="30" width="1.37890625" style="188" hidden="1" customWidth="1"/>
    <col min="31" max="31" width="5.00390625" style="188" customWidth="1"/>
    <col min="32" max="32" width="4.75390625" style="188" customWidth="1"/>
    <col min="33" max="33" width="0.74609375" style="188" hidden="1" customWidth="1"/>
    <col min="34" max="34" width="4.25390625" style="188" customWidth="1"/>
    <col min="35" max="35" width="4.625" style="188" customWidth="1"/>
    <col min="36" max="36" width="9.125" style="188" hidden="1" customWidth="1"/>
    <col min="37" max="16384" width="9.125" style="188" customWidth="1"/>
  </cols>
  <sheetData>
    <row r="1" spans="1:25" ht="36.75" customHeight="1">
      <c r="A1" s="685"/>
      <c r="B1" s="684"/>
      <c r="D1" s="683" t="s">
        <v>1037</v>
      </c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</row>
    <row r="2" spans="1:34" s="581" customFormat="1" ht="15" customHeight="1">
      <c r="A2" s="591"/>
      <c r="B2" s="591"/>
      <c r="C2" s="45" t="s">
        <v>78</v>
      </c>
      <c r="D2" s="45"/>
      <c r="E2" s="45"/>
      <c r="F2" s="45"/>
      <c r="G2" s="45"/>
      <c r="H2" s="45"/>
      <c r="I2" s="45"/>
      <c r="J2" s="45"/>
      <c r="K2" s="45"/>
      <c r="L2" s="248" t="s">
        <v>1157</v>
      </c>
      <c r="M2" s="248"/>
      <c r="N2" s="248"/>
      <c r="O2" s="248"/>
      <c r="P2" s="248"/>
      <c r="Q2" s="248"/>
      <c r="R2" s="248"/>
      <c r="S2" s="248"/>
      <c r="T2" s="248"/>
      <c r="U2" s="25"/>
      <c r="V2" s="213"/>
      <c r="W2" s="213"/>
      <c r="X2" s="213"/>
      <c r="Y2" s="213"/>
      <c r="Z2" s="213"/>
      <c r="AA2" s="213"/>
      <c r="AB2" s="213"/>
      <c r="AC2" s="682"/>
      <c r="AD2" s="681"/>
      <c r="AE2" s="681"/>
      <c r="AF2" s="681"/>
      <c r="AG2" s="681"/>
      <c r="AH2" s="681"/>
    </row>
    <row r="3" spans="1:34" s="581" customFormat="1" ht="9" customHeight="1" hidden="1">
      <c r="A3" s="680"/>
      <c r="B3" s="680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80"/>
      <c r="R3" s="213"/>
      <c r="S3" s="679"/>
      <c r="T3" s="679"/>
      <c r="U3" s="678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77"/>
      <c r="AG3" s="677"/>
      <c r="AH3" s="676"/>
    </row>
    <row r="4" spans="1:35" ht="12.75" customHeight="1" thickBot="1">
      <c r="A4" s="28" t="s">
        <v>1156</v>
      </c>
      <c r="B4" s="28"/>
      <c r="C4" s="46"/>
      <c r="D4" s="46"/>
      <c r="E4" s="46"/>
      <c r="F4" s="46"/>
      <c r="G4" s="46"/>
      <c r="H4" s="46"/>
      <c r="I4" s="46"/>
      <c r="J4" s="46"/>
      <c r="K4" s="46"/>
      <c r="L4" s="45"/>
      <c r="M4" s="45"/>
      <c r="N4" s="45"/>
      <c r="O4" s="45"/>
      <c r="P4" s="45"/>
      <c r="Q4" s="29"/>
      <c r="R4" s="213"/>
      <c r="S4" s="28" t="s">
        <v>1155</v>
      </c>
      <c r="T4" s="28"/>
      <c r="U4" s="206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3"/>
    </row>
    <row r="5" spans="1:36" ht="10.5" customHeight="1">
      <c r="A5" s="875" t="s">
        <v>0</v>
      </c>
      <c r="B5" s="879" t="s">
        <v>59</v>
      </c>
      <c r="C5" s="874" t="s">
        <v>60</v>
      </c>
      <c r="D5" s="874"/>
      <c r="E5" s="874"/>
      <c r="F5" s="878"/>
      <c r="G5" s="871" t="s">
        <v>1154</v>
      </c>
      <c r="H5" s="870"/>
      <c r="I5" s="877" t="s">
        <v>1153</v>
      </c>
      <c r="J5" s="876"/>
      <c r="K5" s="867" t="s">
        <v>1149</v>
      </c>
      <c r="L5" s="272" t="s">
        <v>74</v>
      </c>
      <c r="M5" s="272" t="s">
        <v>57</v>
      </c>
      <c r="N5" s="869" t="s">
        <v>1147</v>
      </c>
      <c r="O5" s="208"/>
      <c r="P5" s="267" t="s">
        <v>1146</v>
      </c>
      <c r="Q5" s="869" t="s">
        <v>1152</v>
      </c>
      <c r="R5" s="206"/>
      <c r="S5" s="875" t="s">
        <v>0</v>
      </c>
      <c r="T5" s="205" t="s">
        <v>61</v>
      </c>
      <c r="U5" s="874" t="s">
        <v>60</v>
      </c>
      <c r="V5" s="874"/>
      <c r="W5" s="874"/>
      <c r="X5" s="874"/>
      <c r="Y5" s="873" t="s">
        <v>1151</v>
      </c>
      <c r="Z5" s="872"/>
      <c r="AA5" s="267" t="s">
        <v>1150</v>
      </c>
      <c r="AB5" s="272" t="s">
        <v>1149</v>
      </c>
      <c r="AC5" s="272" t="s">
        <v>1148</v>
      </c>
      <c r="AD5" s="871" t="s">
        <v>76</v>
      </c>
      <c r="AE5" s="870"/>
      <c r="AF5" s="869" t="s">
        <v>1147</v>
      </c>
      <c r="AG5" s="868"/>
      <c r="AH5" s="867" t="s">
        <v>1146</v>
      </c>
      <c r="AI5" s="866" t="s">
        <v>1145</v>
      </c>
      <c r="AJ5" s="661"/>
    </row>
    <row r="6" spans="1:35" ht="39" customHeight="1">
      <c r="A6" s="865"/>
      <c r="B6" s="193" t="s">
        <v>58</v>
      </c>
      <c r="C6" s="195" t="s">
        <v>1144</v>
      </c>
      <c r="D6" s="195" t="s">
        <v>644</v>
      </c>
      <c r="E6" s="195" t="s">
        <v>281</v>
      </c>
      <c r="F6" s="195"/>
      <c r="G6" s="861"/>
      <c r="H6" s="860"/>
      <c r="I6" s="285"/>
      <c r="J6" s="274"/>
      <c r="K6" s="268"/>
      <c r="L6" s="272"/>
      <c r="M6" s="272"/>
      <c r="N6" s="859"/>
      <c r="O6" s="514"/>
      <c r="P6" s="858"/>
      <c r="Q6" s="859"/>
      <c r="R6" s="206"/>
      <c r="S6" s="865"/>
      <c r="T6" s="864" t="s">
        <v>77</v>
      </c>
      <c r="U6" s="195" t="s">
        <v>1143</v>
      </c>
      <c r="V6" s="195" t="s">
        <v>644</v>
      </c>
      <c r="W6" s="195" t="s">
        <v>281</v>
      </c>
      <c r="X6" s="194"/>
      <c r="Y6" s="863"/>
      <c r="Z6" s="862"/>
      <c r="AA6" s="268"/>
      <c r="AB6" s="272"/>
      <c r="AC6" s="272"/>
      <c r="AD6" s="861"/>
      <c r="AE6" s="860"/>
      <c r="AF6" s="859"/>
      <c r="AG6" s="514"/>
      <c r="AH6" s="858"/>
      <c r="AI6" s="857"/>
    </row>
    <row r="7" spans="1:35" s="625" customFormat="1" ht="12.75" customHeight="1">
      <c r="A7" s="848">
        <v>100</v>
      </c>
      <c r="B7" s="847">
        <v>260</v>
      </c>
      <c r="C7" s="843">
        <f>7.2+0.4</f>
        <v>7.6000000000000005</v>
      </c>
      <c r="D7" s="851" t="s">
        <v>1009</v>
      </c>
      <c r="E7" s="836" t="s">
        <v>122</v>
      </c>
      <c r="F7" s="844"/>
      <c r="G7" s="843">
        <v>65</v>
      </c>
      <c r="H7" s="843"/>
      <c r="I7" s="33" t="s">
        <v>361</v>
      </c>
      <c r="J7" s="109"/>
      <c r="K7" s="570" t="s">
        <v>380</v>
      </c>
      <c r="L7" s="173">
        <v>25</v>
      </c>
      <c r="M7" s="850">
        <v>29</v>
      </c>
      <c r="N7" s="33" t="s">
        <v>311</v>
      </c>
      <c r="O7" s="35"/>
      <c r="P7" s="849" t="s">
        <v>955</v>
      </c>
      <c r="Q7" s="35">
        <v>60</v>
      </c>
      <c r="R7" s="844"/>
      <c r="S7" s="848">
        <v>50</v>
      </c>
      <c r="T7" s="847">
        <v>200</v>
      </c>
      <c r="U7" s="846" t="s">
        <v>2</v>
      </c>
      <c r="V7" s="845" t="s">
        <v>226</v>
      </c>
      <c r="W7" s="845" t="s">
        <v>154</v>
      </c>
      <c r="X7" s="844"/>
      <c r="Y7" s="832">
        <v>35</v>
      </c>
      <c r="Z7" s="856"/>
      <c r="AA7" s="33" t="s">
        <v>42</v>
      </c>
      <c r="AB7" s="33" t="s">
        <v>379</v>
      </c>
      <c r="AC7" s="37" t="s">
        <v>3</v>
      </c>
      <c r="AD7" s="843"/>
      <c r="AE7" s="850">
        <v>50</v>
      </c>
      <c r="AF7" s="33" t="s">
        <v>353</v>
      </c>
      <c r="AG7" s="35"/>
      <c r="AH7" s="841" t="s">
        <v>1142</v>
      </c>
      <c r="AI7" s="840">
        <v>20</v>
      </c>
    </row>
    <row r="8" spans="1:35" ht="8.25">
      <c r="A8" s="838">
        <v>99</v>
      </c>
      <c r="B8" s="833">
        <v>259</v>
      </c>
      <c r="C8" s="835" t="s">
        <v>2</v>
      </c>
      <c r="D8" s="839" t="s">
        <v>1008</v>
      </c>
      <c r="E8" s="836" t="s">
        <v>833</v>
      </c>
      <c r="F8" s="213"/>
      <c r="G8" s="832">
        <v>64</v>
      </c>
      <c r="H8" s="835"/>
      <c r="I8" s="37" t="s">
        <v>3</v>
      </c>
      <c r="J8" s="16"/>
      <c r="K8" s="37" t="s">
        <v>3</v>
      </c>
      <c r="L8" s="37" t="s">
        <v>3</v>
      </c>
      <c r="M8" s="831">
        <v>29.2</v>
      </c>
      <c r="N8" s="37" t="s">
        <v>3</v>
      </c>
      <c r="O8" s="36"/>
      <c r="P8" s="830" t="s">
        <v>1141</v>
      </c>
      <c r="Q8" s="822">
        <v>59</v>
      </c>
      <c r="R8" s="206"/>
      <c r="S8" s="838">
        <v>49</v>
      </c>
      <c r="T8" s="833">
        <v>198</v>
      </c>
      <c r="U8" s="837">
        <f>8.9+0.4</f>
        <v>9.3</v>
      </c>
      <c r="V8" s="836" t="s">
        <v>227</v>
      </c>
      <c r="W8" s="836" t="s">
        <v>1007</v>
      </c>
      <c r="X8" s="206"/>
      <c r="Y8" s="832">
        <v>34.5</v>
      </c>
      <c r="Z8" s="835"/>
      <c r="AA8" s="37" t="s">
        <v>3</v>
      </c>
      <c r="AB8" s="37" t="s">
        <v>378</v>
      </c>
      <c r="AC8" s="155">
        <v>8</v>
      </c>
      <c r="AD8" s="835"/>
      <c r="AE8" s="831">
        <v>51</v>
      </c>
      <c r="AF8" s="37" t="s">
        <v>3</v>
      </c>
      <c r="AG8" s="36"/>
      <c r="AH8" s="822" t="s">
        <v>1140</v>
      </c>
      <c r="AI8" s="821" t="s">
        <v>3</v>
      </c>
    </row>
    <row r="9" spans="1:35" ht="8.25">
      <c r="A9" s="838">
        <v>98</v>
      </c>
      <c r="B9" s="833">
        <v>258</v>
      </c>
      <c r="C9" s="835" t="s">
        <v>2</v>
      </c>
      <c r="D9" s="839" t="s">
        <v>406</v>
      </c>
      <c r="E9" s="836" t="s">
        <v>826</v>
      </c>
      <c r="F9" s="213"/>
      <c r="G9" s="832">
        <v>63</v>
      </c>
      <c r="H9" s="835"/>
      <c r="I9" s="37" t="s">
        <v>3</v>
      </c>
      <c r="J9" s="16"/>
      <c r="K9" s="16" t="s">
        <v>377</v>
      </c>
      <c r="L9" s="37" t="s">
        <v>3</v>
      </c>
      <c r="M9" s="831">
        <v>29.4</v>
      </c>
      <c r="N9" s="37" t="s">
        <v>310</v>
      </c>
      <c r="O9" s="36"/>
      <c r="P9" s="830" t="s">
        <v>1139</v>
      </c>
      <c r="Q9" s="822">
        <v>58</v>
      </c>
      <c r="R9" s="206"/>
      <c r="S9" s="838">
        <v>48</v>
      </c>
      <c r="T9" s="828">
        <v>196</v>
      </c>
      <c r="U9" s="837" t="s">
        <v>2</v>
      </c>
      <c r="V9" s="836" t="s">
        <v>228</v>
      </c>
      <c r="W9" s="836" t="s">
        <v>1006</v>
      </c>
      <c r="X9" s="206"/>
      <c r="Y9" s="832">
        <v>34</v>
      </c>
      <c r="Z9" s="835"/>
      <c r="AA9" s="37" t="s">
        <v>52</v>
      </c>
      <c r="AB9" s="37" t="s">
        <v>376</v>
      </c>
      <c r="AC9" s="37" t="s">
        <v>3</v>
      </c>
      <c r="AD9" s="835"/>
      <c r="AE9" s="831">
        <v>52</v>
      </c>
      <c r="AF9" s="37" t="s">
        <v>351</v>
      </c>
      <c r="AG9" s="36"/>
      <c r="AH9" s="822" t="s">
        <v>1138</v>
      </c>
      <c r="AI9" s="821">
        <v>19</v>
      </c>
    </row>
    <row r="10" spans="1:35" ht="8.25">
      <c r="A10" s="838">
        <v>97</v>
      </c>
      <c r="B10" s="833">
        <v>257</v>
      </c>
      <c r="C10" s="835">
        <v>7.7</v>
      </c>
      <c r="D10" s="839" t="s">
        <v>1005</v>
      </c>
      <c r="E10" s="836" t="s">
        <v>124</v>
      </c>
      <c r="F10" s="213"/>
      <c r="G10" s="832">
        <v>62</v>
      </c>
      <c r="H10" s="835"/>
      <c r="I10" s="37" t="s">
        <v>360</v>
      </c>
      <c r="J10" s="180"/>
      <c r="K10" s="37" t="s">
        <v>3</v>
      </c>
      <c r="L10" s="155">
        <v>24</v>
      </c>
      <c r="M10" s="831">
        <v>29.6</v>
      </c>
      <c r="N10" s="37" t="s">
        <v>3</v>
      </c>
      <c r="O10" s="36"/>
      <c r="P10" s="830" t="s">
        <v>1137</v>
      </c>
      <c r="Q10" s="822">
        <v>57</v>
      </c>
      <c r="R10" s="206"/>
      <c r="S10" s="838">
        <v>47</v>
      </c>
      <c r="T10" s="833">
        <v>194</v>
      </c>
      <c r="U10" s="837" t="s">
        <v>2</v>
      </c>
      <c r="V10" s="836" t="s">
        <v>229</v>
      </c>
      <c r="W10" s="836" t="s">
        <v>1004</v>
      </c>
      <c r="X10" s="206"/>
      <c r="Y10" s="832">
        <v>33.5</v>
      </c>
      <c r="Z10" s="835"/>
      <c r="AA10" s="37" t="s">
        <v>3</v>
      </c>
      <c r="AB10" s="37" t="s">
        <v>375</v>
      </c>
      <c r="AC10" s="37" t="s">
        <v>3</v>
      </c>
      <c r="AD10" s="835" t="s">
        <v>68</v>
      </c>
      <c r="AE10" s="831">
        <v>53</v>
      </c>
      <c r="AF10" s="37" t="s">
        <v>3</v>
      </c>
      <c r="AG10" s="36"/>
      <c r="AH10" s="822" t="s">
        <v>1136</v>
      </c>
      <c r="AI10" s="821" t="s">
        <v>3</v>
      </c>
    </row>
    <row r="11" spans="1:35" ht="8.25">
      <c r="A11" s="838">
        <v>96</v>
      </c>
      <c r="B11" s="833">
        <v>256</v>
      </c>
      <c r="C11" s="835" t="s">
        <v>2</v>
      </c>
      <c r="D11" s="839" t="s">
        <v>1003</v>
      </c>
      <c r="E11" s="836" t="s">
        <v>817</v>
      </c>
      <c r="F11" s="213"/>
      <c r="G11" s="832">
        <v>61</v>
      </c>
      <c r="H11" s="835"/>
      <c r="I11" s="37" t="s">
        <v>3</v>
      </c>
      <c r="J11" s="16"/>
      <c r="K11" s="16" t="s">
        <v>374</v>
      </c>
      <c r="L11" s="37" t="s">
        <v>3</v>
      </c>
      <c r="M11" s="831">
        <v>29.8</v>
      </c>
      <c r="N11" s="37" t="s">
        <v>307</v>
      </c>
      <c r="O11" s="36"/>
      <c r="P11" s="830" t="s">
        <v>1135</v>
      </c>
      <c r="Q11" s="822">
        <v>56</v>
      </c>
      <c r="R11" s="206"/>
      <c r="S11" s="838">
        <v>46</v>
      </c>
      <c r="T11" s="828">
        <v>192</v>
      </c>
      <c r="U11" s="837">
        <f>9+0.4</f>
        <v>9.4</v>
      </c>
      <c r="V11" s="836" t="s">
        <v>230</v>
      </c>
      <c r="W11" s="836" t="s">
        <v>1002</v>
      </c>
      <c r="X11" s="206"/>
      <c r="Y11" s="832">
        <v>33</v>
      </c>
      <c r="Z11" s="835"/>
      <c r="AA11" s="37" t="s">
        <v>53</v>
      </c>
      <c r="AB11" s="37" t="s">
        <v>373</v>
      </c>
      <c r="AC11" s="155">
        <v>7</v>
      </c>
      <c r="AD11" s="835"/>
      <c r="AE11" s="831">
        <v>54</v>
      </c>
      <c r="AF11" s="37" t="s">
        <v>348</v>
      </c>
      <c r="AG11" s="36"/>
      <c r="AH11" s="822" t="s">
        <v>1134</v>
      </c>
      <c r="AI11" s="821">
        <v>18</v>
      </c>
    </row>
    <row r="12" spans="1:35" s="206" customFormat="1" ht="8.25">
      <c r="A12" s="833">
        <v>95</v>
      </c>
      <c r="B12" s="833">
        <v>255</v>
      </c>
      <c r="C12" s="835" t="s">
        <v>2</v>
      </c>
      <c r="D12" s="839" t="s">
        <v>405</v>
      </c>
      <c r="E12" s="845" t="s">
        <v>270</v>
      </c>
      <c r="G12" s="832">
        <v>60</v>
      </c>
      <c r="H12" s="835"/>
      <c r="I12" s="37" t="s">
        <v>3</v>
      </c>
      <c r="J12" s="180"/>
      <c r="K12" s="37" t="s">
        <v>3</v>
      </c>
      <c r="L12" s="37" t="s">
        <v>3</v>
      </c>
      <c r="M12" s="831">
        <v>30</v>
      </c>
      <c r="N12" s="37" t="s">
        <v>3</v>
      </c>
      <c r="O12" s="36"/>
      <c r="P12" s="830" t="s">
        <v>1046</v>
      </c>
      <c r="Q12" s="822">
        <v>55</v>
      </c>
      <c r="S12" s="838">
        <v>45</v>
      </c>
      <c r="T12" s="833">
        <v>190</v>
      </c>
      <c r="U12" s="837" t="s">
        <v>2</v>
      </c>
      <c r="V12" s="836" t="s">
        <v>231</v>
      </c>
      <c r="W12" s="836" t="s">
        <v>158</v>
      </c>
      <c r="Y12" s="832">
        <v>32.5</v>
      </c>
      <c r="Z12" s="835"/>
      <c r="AA12" s="37" t="s">
        <v>3</v>
      </c>
      <c r="AB12" s="37" t="s">
        <v>372</v>
      </c>
      <c r="AC12" s="37" t="s">
        <v>3</v>
      </c>
      <c r="AD12" s="835"/>
      <c r="AE12" s="831">
        <v>55</v>
      </c>
      <c r="AF12" s="37" t="s">
        <v>3</v>
      </c>
      <c r="AG12" s="36"/>
      <c r="AH12" s="822" t="s">
        <v>1133</v>
      </c>
      <c r="AI12" s="821" t="s">
        <v>3</v>
      </c>
    </row>
    <row r="13" spans="1:35" ht="8.25">
      <c r="A13" s="838">
        <v>94</v>
      </c>
      <c r="B13" s="833">
        <v>254</v>
      </c>
      <c r="C13" s="835">
        <v>7.8</v>
      </c>
      <c r="D13" s="839" t="s">
        <v>1001</v>
      </c>
      <c r="E13" s="836" t="s">
        <v>126</v>
      </c>
      <c r="F13" s="213"/>
      <c r="G13" s="832">
        <v>59</v>
      </c>
      <c r="H13" s="835"/>
      <c r="I13" s="37" t="s">
        <v>357</v>
      </c>
      <c r="J13" s="16"/>
      <c r="K13" s="565" t="s">
        <v>371</v>
      </c>
      <c r="L13" s="155">
        <v>23</v>
      </c>
      <c r="M13" s="831">
        <v>30.2</v>
      </c>
      <c r="N13" s="37" t="s">
        <v>306</v>
      </c>
      <c r="O13" s="36"/>
      <c r="P13" s="830" t="s">
        <v>1132</v>
      </c>
      <c r="Q13" s="822">
        <v>54</v>
      </c>
      <c r="R13" s="206"/>
      <c r="S13" s="838">
        <v>44</v>
      </c>
      <c r="T13" s="828">
        <v>188</v>
      </c>
      <c r="U13" s="837">
        <f>9.1+0.4</f>
        <v>9.5</v>
      </c>
      <c r="V13" s="836" t="s">
        <v>232</v>
      </c>
      <c r="W13" s="836" t="s">
        <v>1000</v>
      </c>
      <c r="X13" s="206"/>
      <c r="Y13" s="832">
        <v>32</v>
      </c>
      <c r="Z13" s="835"/>
      <c r="AA13" s="37" t="s">
        <v>54</v>
      </c>
      <c r="AB13" s="37" t="s">
        <v>369</v>
      </c>
      <c r="AC13" s="37" t="s">
        <v>3</v>
      </c>
      <c r="AD13" s="835"/>
      <c r="AE13" s="831">
        <v>56</v>
      </c>
      <c r="AF13" s="37" t="s">
        <v>346</v>
      </c>
      <c r="AG13" s="36"/>
      <c r="AH13" s="822" t="s">
        <v>1131</v>
      </c>
      <c r="AI13" s="821">
        <v>17</v>
      </c>
    </row>
    <row r="14" spans="1:35" ht="8.25">
      <c r="A14" s="838">
        <v>93</v>
      </c>
      <c r="B14" s="833">
        <v>253</v>
      </c>
      <c r="C14" s="835" t="s">
        <v>2</v>
      </c>
      <c r="D14" s="839" t="s">
        <v>999</v>
      </c>
      <c r="E14" s="836" t="s">
        <v>802</v>
      </c>
      <c r="F14" s="213"/>
      <c r="G14" s="832">
        <v>58</v>
      </c>
      <c r="H14" s="835"/>
      <c r="I14" s="37" t="s">
        <v>3</v>
      </c>
      <c r="J14" s="180"/>
      <c r="K14" s="37" t="s">
        <v>3</v>
      </c>
      <c r="L14" s="37" t="s">
        <v>3</v>
      </c>
      <c r="M14" s="831">
        <v>30.4</v>
      </c>
      <c r="N14" s="37" t="s">
        <v>3</v>
      </c>
      <c r="O14" s="36"/>
      <c r="P14" s="830" t="s">
        <v>1130</v>
      </c>
      <c r="Q14" s="822">
        <v>53</v>
      </c>
      <c r="R14" s="206"/>
      <c r="S14" s="838">
        <v>43</v>
      </c>
      <c r="T14" s="833">
        <v>186</v>
      </c>
      <c r="U14" s="837" t="s">
        <v>2</v>
      </c>
      <c r="V14" s="836" t="s">
        <v>233</v>
      </c>
      <c r="W14" s="836" t="s">
        <v>998</v>
      </c>
      <c r="X14" s="206"/>
      <c r="Y14" s="832">
        <v>31.5</v>
      </c>
      <c r="Z14" s="835"/>
      <c r="AA14" s="37" t="s">
        <v>3</v>
      </c>
      <c r="AB14" s="37" t="s">
        <v>367</v>
      </c>
      <c r="AC14" s="155">
        <v>6</v>
      </c>
      <c r="AD14" s="835"/>
      <c r="AE14" s="831">
        <v>57</v>
      </c>
      <c r="AF14" s="37" t="s">
        <v>3</v>
      </c>
      <c r="AG14" s="36"/>
      <c r="AH14" s="822" t="s">
        <v>1129</v>
      </c>
      <c r="AI14" s="821" t="s">
        <v>3</v>
      </c>
    </row>
    <row r="15" spans="1:35" ht="8.25">
      <c r="A15" s="838">
        <v>92</v>
      </c>
      <c r="B15" s="833">
        <v>252</v>
      </c>
      <c r="C15" s="835" t="s">
        <v>2</v>
      </c>
      <c r="D15" s="839" t="s">
        <v>403</v>
      </c>
      <c r="E15" s="836" t="s">
        <v>796</v>
      </c>
      <c r="F15" s="213"/>
      <c r="G15" s="832">
        <v>57</v>
      </c>
      <c r="H15" s="835"/>
      <c r="I15" s="37" t="s">
        <v>3</v>
      </c>
      <c r="J15" s="16"/>
      <c r="K15" s="16" t="s">
        <v>366</v>
      </c>
      <c r="L15" s="37" t="s">
        <v>3</v>
      </c>
      <c r="M15" s="831">
        <v>30.6</v>
      </c>
      <c r="N15" s="37" t="s">
        <v>303</v>
      </c>
      <c r="O15" s="36"/>
      <c r="P15" s="830" t="s">
        <v>1128</v>
      </c>
      <c r="Q15" s="822">
        <v>52</v>
      </c>
      <c r="R15" s="206"/>
      <c r="S15" s="838">
        <v>42</v>
      </c>
      <c r="T15" s="828">
        <v>184</v>
      </c>
      <c r="U15" s="837">
        <f>9.2+0.4</f>
        <v>9.6</v>
      </c>
      <c r="V15" s="836" t="s">
        <v>234</v>
      </c>
      <c r="W15" s="836" t="s">
        <v>857</v>
      </c>
      <c r="X15" s="206"/>
      <c r="Y15" s="832">
        <v>31</v>
      </c>
      <c r="Z15" s="835"/>
      <c r="AA15" s="37" t="s">
        <v>55</v>
      </c>
      <c r="AB15" s="37" t="s">
        <v>365</v>
      </c>
      <c r="AC15" s="37" t="s">
        <v>3</v>
      </c>
      <c r="AD15" s="835"/>
      <c r="AE15" s="831">
        <v>58</v>
      </c>
      <c r="AF15" s="37" t="s">
        <v>340</v>
      </c>
      <c r="AG15" s="36"/>
      <c r="AH15" s="822" t="s">
        <v>1127</v>
      </c>
      <c r="AI15" s="821">
        <v>16</v>
      </c>
    </row>
    <row r="16" spans="1:35" ht="8.25">
      <c r="A16" s="838">
        <v>91</v>
      </c>
      <c r="B16" s="833">
        <v>251</v>
      </c>
      <c r="C16" s="835">
        <v>7.9</v>
      </c>
      <c r="D16" s="839" t="s">
        <v>997</v>
      </c>
      <c r="E16" s="855">
        <v>0.2625</v>
      </c>
      <c r="F16" s="213"/>
      <c r="G16" s="832">
        <v>56</v>
      </c>
      <c r="H16" s="835"/>
      <c r="I16" s="37" t="s">
        <v>356</v>
      </c>
      <c r="J16" s="180"/>
      <c r="K16" s="37" t="s">
        <v>3</v>
      </c>
      <c r="L16" s="155">
        <v>22</v>
      </c>
      <c r="M16" s="831">
        <v>30.8</v>
      </c>
      <c r="N16" s="37" t="s">
        <v>3</v>
      </c>
      <c r="O16" s="36"/>
      <c r="P16" s="830" t="s">
        <v>1126</v>
      </c>
      <c r="Q16" s="822">
        <v>51</v>
      </c>
      <c r="R16" s="206"/>
      <c r="S16" s="838">
        <v>41</v>
      </c>
      <c r="T16" s="833">
        <v>182</v>
      </c>
      <c r="U16" s="837" t="s">
        <v>2</v>
      </c>
      <c r="V16" s="836" t="s">
        <v>235</v>
      </c>
      <c r="W16" s="836" t="s">
        <v>996</v>
      </c>
      <c r="X16" s="206"/>
      <c r="Y16" s="832">
        <v>30.5</v>
      </c>
      <c r="Z16" s="835"/>
      <c r="AA16" s="37" t="s">
        <v>3</v>
      </c>
      <c r="AB16" s="37" t="s">
        <v>363</v>
      </c>
      <c r="AC16" s="37" t="s">
        <v>3</v>
      </c>
      <c r="AD16" s="835"/>
      <c r="AE16" s="831">
        <v>59</v>
      </c>
      <c r="AF16" s="37" t="s">
        <v>3</v>
      </c>
      <c r="AG16" s="36"/>
      <c r="AH16" s="822" t="s">
        <v>1125</v>
      </c>
      <c r="AI16" s="821" t="s">
        <v>3</v>
      </c>
    </row>
    <row r="17" spans="1:35" s="625" customFormat="1" ht="9.75">
      <c r="A17" s="848">
        <v>90</v>
      </c>
      <c r="B17" s="852">
        <v>250</v>
      </c>
      <c r="C17" s="843" t="s">
        <v>2</v>
      </c>
      <c r="D17" s="851" t="s">
        <v>995</v>
      </c>
      <c r="E17" s="855">
        <v>0.2638888888888889</v>
      </c>
      <c r="F17" s="844"/>
      <c r="G17" s="843">
        <v>55</v>
      </c>
      <c r="H17" s="843"/>
      <c r="I17" s="33" t="s">
        <v>3</v>
      </c>
      <c r="J17" s="17"/>
      <c r="K17" s="17" t="s">
        <v>362</v>
      </c>
      <c r="L17" s="37" t="s">
        <v>3</v>
      </c>
      <c r="M17" s="854">
        <v>31</v>
      </c>
      <c r="N17" s="33" t="s">
        <v>301</v>
      </c>
      <c r="O17" s="35"/>
      <c r="P17" s="849" t="s">
        <v>949</v>
      </c>
      <c r="Q17" s="822">
        <v>50</v>
      </c>
      <c r="R17" s="844"/>
      <c r="S17" s="848">
        <v>40</v>
      </c>
      <c r="T17" s="847">
        <v>180</v>
      </c>
      <c r="U17" s="846">
        <f>9.3+0.4</f>
        <v>9.700000000000001</v>
      </c>
      <c r="V17" s="845" t="s">
        <v>236</v>
      </c>
      <c r="W17" s="845" t="s">
        <v>162</v>
      </c>
      <c r="X17" s="844"/>
      <c r="Y17" s="843">
        <v>30</v>
      </c>
      <c r="Z17" s="843"/>
      <c r="AA17" s="33" t="s">
        <v>1</v>
      </c>
      <c r="AB17" s="33" t="s">
        <v>361</v>
      </c>
      <c r="AC17" s="173">
        <v>5</v>
      </c>
      <c r="AD17" s="843"/>
      <c r="AE17" s="854" t="s">
        <v>11</v>
      </c>
      <c r="AF17" s="33" t="s">
        <v>334</v>
      </c>
      <c r="AG17" s="35"/>
      <c r="AH17" s="841" t="s">
        <v>1124</v>
      </c>
      <c r="AI17" s="840">
        <v>15</v>
      </c>
    </row>
    <row r="18" spans="1:35" ht="8.25">
      <c r="A18" s="838">
        <v>89</v>
      </c>
      <c r="B18" s="833">
        <v>249</v>
      </c>
      <c r="C18" s="835" t="s">
        <v>2</v>
      </c>
      <c r="D18" s="839" t="s">
        <v>402</v>
      </c>
      <c r="E18" s="836" t="s">
        <v>994</v>
      </c>
      <c r="F18" s="213"/>
      <c r="G18" s="832">
        <v>54.5</v>
      </c>
      <c r="H18" s="835"/>
      <c r="I18" s="37" t="s">
        <v>3</v>
      </c>
      <c r="J18" s="180"/>
      <c r="K18" s="37" t="s">
        <v>3</v>
      </c>
      <c r="L18" s="37" t="s">
        <v>3</v>
      </c>
      <c r="M18" s="831">
        <v>31.3</v>
      </c>
      <c r="N18" s="37" t="s">
        <v>3</v>
      </c>
      <c r="O18" s="36"/>
      <c r="P18" s="830" t="s">
        <v>1123</v>
      </c>
      <c r="Q18" s="822">
        <v>49</v>
      </c>
      <c r="R18" s="206"/>
      <c r="S18" s="838">
        <v>39</v>
      </c>
      <c r="T18" s="828">
        <v>178</v>
      </c>
      <c r="U18" s="837" t="s">
        <v>2</v>
      </c>
      <c r="V18" s="836" t="s">
        <v>237</v>
      </c>
      <c r="W18" s="836" t="s">
        <v>852</v>
      </c>
      <c r="X18" s="206"/>
      <c r="Y18" s="832">
        <v>29.5</v>
      </c>
      <c r="Z18" s="835"/>
      <c r="AA18" s="37" t="s">
        <v>3</v>
      </c>
      <c r="AB18" s="37" t="s">
        <v>360</v>
      </c>
      <c r="AC18" s="37" t="s">
        <v>3</v>
      </c>
      <c r="AD18" s="835"/>
      <c r="AE18" s="831" t="s">
        <v>13</v>
      </c>
      <c r="AF18" s="37" t="s">
        <v>328</v>
      </c>
      <c r="AG18" s="36"/>
      <c r="AH18" s="822" t="s">
        <v>1122</v>
      </c>
      <c r="AI18" s="821" t="s">
        <v>3</v>
      </c>
    </row>
    <row r="19" spans="1:35" ht="8.25">
      <c r="A19" s="838">
        <v>88</v>
      </c>
      <c r="B19" s="833">
        <v>248</v>
      </c>
      <c r="C19" s="835">
        <v>8</v>
      </c>
      <c r="D19" s="839" t="s">
        <v>993</v>
      </c>
      <c r="E19" s="836" t="s">
        <v>130</v>
      </c>
      <c r="F19" s="213"/>
      <c r="G19" s="832">
        <v>54</v>
      </c>
      <c r="H19" s="835"/>
      <c r="I19" s="37" t="s">
        <v>354</v>
      </c>
      <c r="J19" s="16"/>
      <c r="K19" s="565" t="s">
        <v>359</v>
      </c>
      <c r="L19" s="155">
        <v>21</v>
      </c>
      <c r="M19" s="831">
        <v>31.6</v>
      </c>
      <c r="N19" s="37" t="s">
        <v>299</v>
      </c>
      <c r="O19" s="36"/>
      <c r="P19" s="830" t="s">
        <v>1121</v>
      </c>
      <c r="Q19" s="822">
        <v>48</v>
      </c>
      <c r="R19" s="206"/>
      <c r="S19" s="838">
        <v>38</v>
      </c>
      <c r="T19" s="828">
        <v>176</v>
      </c>
      <c r="U19" s="837">
        <f>9.4+0.4</f>
        <v>9.8</v>
      </c>
      <c r="V19" s="836" t="s">
        <v>238</v>
      </c>
      <c r="W19" s="836" t="s">
        <v>992</v>
      </c>
      <c r="X19" s="206"/>
      <c r="Y19" s="832">
        <v>29</v>
      </c>
      <c r="Z19" s="835"/>
      <c r="AA19" s="37" t="s">
        <v>4</v>
      </c>
      <c r="AB19" s="37" t="s">
        <v>357</v>
      </c>
      <c r="AC19" s="37" t="s">
        <v>3</v>
      </c>
      <c r="AD19" s="835"/>
      <c r="AE19" s="831" t="s">
        <v>14</v>
      </c>
      <c r="AF19" s="37" t="s">
        <v>322</v>
      </c>
      <c r="AG19" s="36"/>
      <c r="AH19" s="822" t="s">
        <v>1120</v>
      </c>
      <c r="AI19" s="821">
        <v>14</v>
      </c>
    </row>
    <row r="20" spans="1:35" ht="8.25">
      <c r="A20" s="838">
        <v>87</v>
      </c>
      <c r="B20" s="833">
        <v>247</v>
      </c>
      <c r="C20" s="835" t="s">
        <v>2</v>
      </c>
      <c r="D20" s="839" t="s">
        <v>991</v>
      </c>
      <c r="E20" s="836" t="s">
        <v>775</v>
      </c>
      <c r="F20" s="213"/>
      <c r="G20" s="832">
        <v>53.5</v>
      </c>
      <c r="H20" s="835"/>
      <c r="I20" s="37" t="s">
        <v>3</v>
      </c>
      <c r="J20" s="180"/>
      <c r="K20" s="37" t="s">
        <v>3</v>
      </c>
      <c r="L20" s="37" t="s">
        <v>3</v>
      </c>
      <c r="M20" s="831">
        <v>31.9</v>
      </c>
      <c r="N20" s="37" t="s">
        <v>3</v>
      </c>
      <c r="O20" s="36"/>
      <c r="P20" s="830" t="s">
        <v>1119</v>
      </c>
      <c r="Q20" s="822">
        <v>47</v>
      </c>
      <c r="R20" s="206"/>
      <c r="S20" s="838">
        <v>37</v>
      </c>
      <c r="T20" s="828">
        <v>174</v>
      </c>
      <c r="U20" s="837" t="s">
        <v>2</v>
      </c>
      <c r="V20" s="836" t="s">
        <v>239</v>
      </c>
      <c r="W20" s="836" t="s">
        <v>164</v>
      </c>
      <c r="X20" s="206"/>
      <c r="Y20" s="832">
        <v>28.5</v>
      </c>
      <c r="Z20" s="835"/>
      <c r="AA20" s="37" t="s">
        <v>3</v>
      </c>
      <c r="AB20" s="37" t="s">
        <v>356</v>
      </c>
      <c r="AC20" s="155">
        <v>4</v>
      </c>
      <c r="AD20" s="835"/>
      <c r="AE20" s="831" t="s">
        <v>16</v>
      </c>
      <c r="AF20" s="37" t="s">
        <v>319</v>
      </c>
      <c r="AG20" s="36"/>
      <c r="AH20" s="822" t="s">
        <v>1118</v>
      </c>
      <c r="AI20" s="821" t="s">
        <v>3</v>
      </c>
    </row>
    <row r="21" spans="1:35" ht="8.25">
      <c r="A21" s="838">
        <v>86</v>
      </c>
      <c r="B21" s="833">
        <v>246</v>
      </c>
      <c r="C21" s="835" t="s">
        <v>2</v>
      </c>
      <c r="D21" s="839" t="s">
        <v>990</v>
      </c>
      <c r="E21" s="836" t="s">
        <v>989</v>
      </c>
      <c r="F21" s="213"/>
      <c r="G21" s="832">
        <v>53</v>
      </c>
      <c r="H21" s="835"/>
      <c r="I21" s="37" t="s">
        <v>3</v>
      </c>
      <c r="J21" s="16"/>
      <c r="K21" s="16" t="s">
        <v>355</v>
      </c>
      <c r="L21" s="37" t="s">
        <v>3</v>
      </c>
      <c r="M21" s="831">
        <v>32.2</v>
      </c>
      <c r="N21" s="37" t="s">
        <v>298</v>
      </c>
      <c r="O21" s="36"/>
      <c r="P21" s="830" t="s">
        <v>945</v>
      </c>
      <c r="Q21" s="822">
        <v>46</v>
      </c>
      <c r="R21" s="206"/>
      <c r="S21" s="838">
        <v>36</v>
      </c>
      <c r="T21" s="828">
        <v>172</v>
      </c>
      <c r="U21" s="837">
        <f>9.5+0.4</f>
        <v>9.9</v>
      </c>
      <c r="V21" s="836" t="s">
        <v>240</v>
      </c>
      <c r="W21" s="836" t="s">
        <v>848</v>
      </c>
      <c r="X21" s="206"/>
      <c r="Y21" s="832">
        <v>28</v>
      </c>
      <c r="Z21" s="835"/>
      <c r="AA21" s="37" t="s">
        <v>5</v>
      </c>
      <c r="AB21" s="37" t="s">
        <v>354</v>
      </c>
      <c r="AC21" s="37" t="s">
        <v>3</v>
      </c>
      <c r="AD21" s="835"/>
      <c r="AE21" s="831" t="s">
        <v>17</v>
      </c>
      <c r="AF21" s="37" t="s">
        <v>316</v>
      </c>
      <c r="AG21" s="36"/>
      <c r="AH21" s="822" t="s">
        <v>1117</v>
      </c>
      <c r="AI21" s="821">
        <v>13</v>
      </c>
    </row>
    <row r="22" spans="1:35" ht="8.25">
      <c r="A22" s="838">
        <v>85</v>
      </c>
      <c r="B22" s="833">
        <v>245</v>
      </c>
      <c r="C22" s="835">
        <v>8.1</v>
      </c>
      <c r="D22" s="839" t="s">
        <v>400</v>
      </c>
      <c r="E22" s="836" t="s">
        <v>132</v>
      </c>
      <c r="F22" s="213"/>
      <c r="G22" s="832">
        <v>52.5</v>
      </c>
      <c r="H22" s="835"/>
      <c r="I22" s="37" t="s">
        <v>353</v>
      </c>
      <c r="J22" s="180"/>
      <c r="K22" s="37" t="s">
        <v>3</v>
      </c>
      <c r="L22" s="155">
        <v>20</v>
      </c>
      <c r="M22" s="831">
        <v>32.5</v>
      </c>
      <c r="N22" s="37" t="s">
        <v>3</v>
      </c>
      <c r="O22" s="36"/>
      <c r="P22" s="830" t="s">
        <v>1116</v>
      </c>
      <c r="Q22" s="822">
        <v>45</v>
      </c>
      <c r="R22" s="206"/>
      <c r="S22" s="838">
        <v>35</v>
      </c>
      <c r="T22" s="828">
        <v>170</v>
      </c>
      <c r="U22" s="837" t="s">
        <v>2</v>
      </c>
      <c r="V22" s="836" t="s">
        <v>241</v>
      </c>
      <c r="W22" s="836" t="s">
        <v>988</v>
      </c>
      <c r="X22" s="206"/>
      <c r="Y22" s="832">
        <v>27.5</v>
      </c>
      <c r="Z22" s="835"/>
      <c r="AA22" s="37" t="s">
        <v>3</v>
      </c>
      <c r="AB22" s="37" t="s">
        <v>353</v>
      </c>
      <c r="AC22" s="37" t="s">
        <v>3</v>
      </c>
      <c r="AD22" s="835"/>
      <c r="AE22" s="831" t="s">
        <v>19</v>
      </c>
      <c r="AF22" s="37" t="s">
        <v>312</v>
      </c>
      <c r="AG22" s="36"/>
      <c r="AH22" s="822" t="s">
        <v>1115</v>
      </c>
      <c r="AI22" s="821" t="s">
        <v>3</v>
      </c>
    </row>
    <row r="23" spans="1:35" ht="8.25">
      <c r="A23" s="838">
        <v>84</v>
      </c>
      <c r="B23" s="833">
        <v>244</v>
      </c>
      <c r="C23" s="835" t="s">
        <v>2</v>
      </c>
      <c r="D23" s="839" t="s">
        <v>987</v>
      </c>
      <c r="E23" s="836" t="s">
        <v>313</v>
      </c>
      <c r="F23" s="213"/>
      <c r="G23" s="832">
        <v>52</v>
      </c>
      <c r="H23" s="835"/>
      <c r="I23" s="37" t="s">
        <v>3</v>
      </c>
      <c r="J23" s="16"/>
      <c r="K23" s="16" t="s">
        <v>352</v>
      </c>
      <c r="L23" s="37" t="s">
        <v>3</v>
      </c>
      <c r="M23" s="831">
        <v>32.8</v>
      </c>
      <c r="N23" s="37" t="s">
        <v>296</v>
      </c>
      <c r="O23" s="36"/>
      <c r="P23" s="830" t="s">
        <v>1114</v>
      </c>
      <c r="Q23" s="822">
        <v>44</v>
      </c>
      <c r="R23" s="206"/>
      <c r="S23" s="838">
        <v>34</v>
      </c>
      <c r="T23" s="828">
        <v>168</v>
      </c>
      <c r="U23" s="837">
        <f>9.6+0.4</f>
        <v>10</v>
      </c>
      <c r="V23" s="836" t="s">
        <v>242</v>
      </c>
      <c r="W23" s="836" t="s">
        <v>166</v>
      </c>
      <c r="X23" s="206"/>
      <c r="Y23" s="832">
        <v>27</v>
      </c>
      <c r="Z23" s="835"/>
      <c r="AA23" s="37" t="s">
        <v>6</v>
      </c>
      <c r="AB23" s="37" t="s">
        <v>351</v>
      </c>
      <c r="AC23" s="155">
        <v>3</v>
      </c>
      <c r="AD23" s="835"/>
      <c r="AE23" s="831" t="s">
        <v>20</v>
      </c>
      <c r="AF23" s="37" t="s">
        <v>308</v>
      </c>
      <c r="AG23" s="36"/>
      <c r="AH23" s="822" t="s">
        <v>1113</v>
      </c>
      <c r="AI23" s="821">
        <v>12</v>
      </c>
    </row>
    <row r="24" spans="1:35" ht="8.25">
      <c r="A24" s="838">
        <v>83</v>
      </c>
      <c r="B24" s="833">
        <v>243</v>
      </c>
      <c r="C24" s="835" t="s">
        <v>2</v>
      </c>
      <c r="D24" s="839" t="s">
        <v>986</v>
      </c>
      <c r="E24" s="836" t="s">
        <v>985</v>
      </c>
      <c r="F24" s="213"/>
      <c r="G24" s="832">
        <v>51.5</v>
      </c>
      <c r="H24" s="835"/>
      <c r="I24" s="37" t="s">
        <v>3</v>
      </c>
      <c r="J24" s="180"/>
      <c r="K24" s="37" t="s">
        <v>3</v>
      </c>
      <c r="L24" s="37" t="s">
        <v>3</v>
      </c>
      <c r="M24" s="831">
        <v>33.1</v>
      </c>
      <c r="N24" s="37" t="s">
        <v>3</v>
      </c>
      <c r="O24" s="36"/>
      <c r="P24" s="830" t="s">
        <v>1112</v>
      </c>
      <c r="Q24" s="822">
        <v>43</v>
      </c>
      <c r="R24" s="206"/>
      <c r="S24" s="838">
        <v>33</v>
      </c>
      <c r="T24" s="828">
        <v>166</v>
      </c>
      <c r="U24" s="837" t="s">
        <v>2</v>
      </c>
      <c r="V24" s="836" t="s">
        <v>243</v>
      </c>
      <c r="W24" s="836" t="s">
        <v>842</v>
      </c>
      <c r="X24" s="206"/>
      <c r="Y24" s="832">
        <v>26.5</v>
      </c>
      <c r="Z24" s="835"/>
      <c r="AA24" s="37" t="s">
        <v>3</v>
      </c>
      <c r="AB24" s="37" t="s">
        <v>348</v>
      </c>
      <c r="AC24" s="37" t="s">
        <v>3</v>
      </c>
      <c r="AD24" s="835"/>
      <c r="AE24" s="831" t="s">
        <v>22</v>
      </c>
      <c r="AF24" s="37" t="s">
        <v>304</v>
      </c>
      <c r="AG24" s="36"/>
      <c r="AH24" s="822" t="s">
        <v>1111</v>
      </c>
      <c r="AI24" s="821" t="s">
        <v>3</v>
      </c>
    </row>
    <row r="25" spans="1:35" ht="8.25">
      <c r="A25" s="838">
        <v>82</v>
      </c>
      <c r="B25" s="833">
        <v>242</v>
      </c>
      <c r="C25" s="835">
        <v>8.2</v>
      </c>
      <c r="D25" s="839" t="s">
        <v>984</v>
      </c>
      <c r="E25" s="836" t="s">
        <v>134</v>
      </c>
      <c r="F25" s="213"/>
      <c r="G25" s="832">
        <v>51</v>
      </c>
      <c r="H25" s="835"/>
      <c r="I25" s="37" t="s">
        <v>351</v>
      </c>
      <c r="J25" s="16"/>
      <c r="K25" s="565" t="s">
        <v>350</v>
      </c>
      <c r="L25" s="155">
        <v>19</v>
      </c>
      <c r="M25" s="831">
        <v>33.4</v>
      </c>
      <c r="N25" s="37" t="s">
        <v>295</v>
      </c>
      <c r="O25" s="36"/>
      <c r="P25" s="830" t="s">
        <v>1110</v>
      </c>
      <c r="Q25" s="822">
        <v>42</v>
      </c>
      <c r="R25" s="206"/>
      <c r="S25" s="838">
        <v>32</v>
      </c>
      <c r="T25" s="828">
        <v>164</v>
      </c>
      <c r="U25" s="837">
        <f>9.7+0.4</f>
        <v>10.1</v>
      </c>
      <c r="V25" s="836" t="s">
        <v>244</v>
      </c>
      <c r="W25" s="836" t="s">
        <v>983</v>
      </c>
      <c r="X25" s="206"/>
      <c r="Y25" s="832">
        <v>26</v>
      </c>
      <c r="Z25" s="835"/>
      <c r="AA25" s="37" t="s">
        <v>7</v>
      </c>
      <c r="AB25" s="37" t="s">
        <v>346</v>
      </c>
      <c r="AC25" s="37" t="s">
        <v>3</v>
      </c>
      <c r="AD25" s="835"/>
      <c r="AE25" s="831" t="s">
        <v>23</v>
      </c>
      <c r="AF25" s="37" t="s">
        <v>300</v>
      </c>
      <c r="AG25" s="36"/>
      <c r="AH25" s="822" t="s">
        <v>1109</v>
      </c>
      <c r="AI25" s="821" t="s">
        <v>3</v>
      </c>
    </row>
    <row r="26" spans="1:35" ht="8.25">
      <c r="A26" s="838">
        <v>81</v>
      </c>
      <c r="B26" s="833">
        <v>241</v>
      </c>
      <c r="C26" s="835" t="s">
        <v>2</v>
      </c>
      <c r="D26" s="839" t="s">
        <v>982</v>
      </c>
      <c r="E26" s="836" t="s">
        <v>748</v>
      </c>
      <c r="F26" s="213"/>
      <c r="G26" s="832">
        <v>50.5</v>
      </c>
      <c r="H26" s="835"/>
      <c r="I26" s="37" t="s">
        <v>3</v>
      </c>
      <c r="J26" s="180"/>
      <c r="K26" s="37" t="s">
        <v>3</v>
      </c>
      <c r="L26" s="37" t="s">
        <v>3</v>
      </c>
      <c r="M26" s="831">
        <v>33.7</v>
      </c>
      <c r="N26" s="37" t="s">
        <v>3</v>
      </c>
      <c r="O26" s="36"/>
      <c r="P26" s="830" t="s">
        <v>1108</v>
      </c>
      <c r="Q26" s="822">
        <v>41</v>
      </c>
      <c r="R26" s="206"/>
      <c r="S26" s="838">
        <v>31</v>
      </c>
      <c r="T26" s="828">
        <v>162</v>
      </c>
      <c r="U26" s="837" t="s">
        <v>2</v>
      </c>
      <c r="V26" s="836" t="s">
        <v>245</v>
      </c>
      <c r="W26" s="836" t="s">
        <v>168</v>
      </c>
      <c r="X26" s="206"/>
      <c r="Y26" s="832">
        <v>25.5</v>
      </c>
      <c r="Z26" s="835"/>
      <c r="AA26" s="37" t="s">
        <v>3</v>
      </c>
      <c r="AB26" s="37" t="s">
        <v>340</v>
      </c>
      <c r="AC26" s="37" t="s">
        <v>48</v>
      </c>
      <c r="AD26" s="835"/>
      <c r="AE26" s="831" t="s">
        <v>25</v>
      </c>
      <c r="AF26" s="37" t="s">
        <v>297</v>
      </c>
      <c r="AG26" s="36"/>
      <c r="AH26" s="822" t="s">
        <v>1107</v>
      </c>
      <c r="AI26" s="821">
        <v>11</v>
      </c>
    </row>
    <row r="27" spans="1:35" s="625" customFormat="1" ht="9.75">
      <c r="A27" s="848">
        <v>80</v>
      </c>
      <c r="B27" s="852">
        <v>240</v>
      </c>
      <c r="C27" s="843" t="s">
        <v>2</v>
      </c>
      <c r="D27" s="851" t="s">
        <v>196</v>
      </c>
      <c r="E27" s="836" t="s">
        <v>273</v>
      </c>
      <c r="F27" s="844"/>
      <c r="G27" s="843">
        <v>50</v>
      </c>
      <c r="H27" s="843"/>
      <c r="I27" s="33" t="s">
        <v>3</v>
      </c>
      <c r="J27" s="17"/>
      <c r="K27" s="568" t="s">
        <v>349</v>
      </c>
      <c r="L27" s="37" t="s">
        <v>3</v>
      </c>
      <c r="M27" s="854">
        <v>34</v>
      </c>
      <c r="N27" s="33" t="s">
        <v>379</v>
      </c>
      <c r="O27" s="35"/>
      <c r="P27" s="849" t="s">
        <v>1106</v>
      </c>
      <c r="Q27" s="822">
        <v>40</v>
      </c>
      <c r="R27" s="844"/>
      <c r="S27" s="848">
        <v>30</v>
      </c>
      <c r="T27" s="847">
        <v>160</v>
      </c>
      <c r="U27" s="846">
        <f>9.8+0.4</f>
        <v>10.200000000000001</v>
      </c>
      <c r="V27" s="845" t="s">
        <v>246</v>
      </c>
      <c r="W27" s="845" t="s">
        <v>834</v>
      </c>
      <c r="X27" s="844"/>
      <c r="Y27" s="843">
        <v>25</v>
      </c>
      <c r="Z27" s="843"/>
      <c r="AA27" s="33" t="s">
        <v>8</v>
      </c>
      <c r="AB27" s="33" t="s">
        <v>334</v>
      </c>
      <c r="AC27" s="37" t="s">
        <v>3</v>
      </c>
      <c r="AD27" s="843"/>
      <c r="AE27" s="854" t="s">
        <v>26</v>
      </c>
      <c r="AF27" s="33" t="s">
        <v>42</v>
      </c>
      <c r="AG27" s="35"/>
      <c r="AH27" s="841" t="s">
        <v>1105</v>
      </c>
      <c r="AI27" s="840" t="s">
        <v>3</v>
      </c>
    </row>
    <row r="28" spans="1:35" ht="8.25">
      <c r="A28" s="838">
        <v>79</v>
      </c>
      <c r="B28" s="833">
        <v>239</v>
      </c>
      <c r="C28" s="835">
        <v>8.3</v>
      </c>
      <c r="D28" s="839" t="s">
        <v>197</v>
      </c>
      <c r="E28" s="836" t="s">
        <v>136</v>
      </c>
      <c r="F28" s="213"/>
      <c r="G28" s="832">
        <v>49.5</v>
      </c>
      <c r="H28" s="835"/>
      <c r="I28" s="37" t="s">
        <v>348</v>
      </c>
      <c r="J28" s="180"/>
      <c r="K28" s="37" t="s">
        <v>3</v>
      </c>
      <c r="L28" s="37" t="s">
        <v>10</v>
      </c>
      <c r="M28" s="831">
        <v>34.4</v>
      </c>
      <c r="N28" s="37" t="s">
        <v>3</v>
      </c>
      <c r="O28" s="36"/>
      <c r="P28" s="830" t="s">
        <v>1104</v>
      </c>
      <c r="Q28" s="822">
        <v>39</v>
      </c>
      <c r="R28" s="206"/>
      <c r="S28" s="838">
        <v>29</v>
      </c>
      <c r="T28" s="828">
        <v>157</v>
      </c>
      <c r="U28" s="837">
        <f>9.9+0.4</f>
        <v>10.3</v>
      </c>
      <c r="V28" s="836" t="s">
        <v>981</v>
      </c>
      <c r="W28" s="836" t="s">
        <v>980</v>
      </c>
      <c r="X28" s="206"/>
      <c r="Y28" s="832">
        <v>24.5</v>
      </c>
      <c r="Z28" s="835"/>
      <c r="AA28" s="37" t="s">
        <v>3</v>
      </c>
      <c r="AB28" s="37" t="s">
        <v>328</v>
      </c>
      <c r="AC28" s="37" t="s">
        <v>3</v>
      </c>
      <c r="AD28" s="835"/>
      <c r="AE28" s="834" t="s">
        <v>28</v>
      </c>
      <c r="AF28" s="37" t="s">
        <v>52</v>
      </c>
      <c r="AG28" s="36"/>
      <c r="AH28" s="822" t="s">
        <v>1103</v>
      </c>
      <c r="AI28" s="821" t="s">
        <v>3</v>
      </c>
    </row>
    <row r="29" spans="1:35" ht="8.25">
      <c r="A29" s="838">
        <v>78</v>
      </c>
      <c r="B29" s="833">
        <v>238</v>
      </c>
      <c r="C29" s="835" t="s">
        <v>2</v>
      </c>
      <c r="D29" s="839" t="s">
        <v>198</v>
      </c>
      <c r="E29" s="836" t="s">
        <v>531</v>
      </c>
      <c r="F29" s="213"/>
      <c r="G29" s="832">
        <v>49</v>
      </c>
      <c r="H29" s="835"/>
      <c r="I29" s="37" t="s">
        <v>3</v>
      </c>
      <c r="J29" s="16"/>
      <c r="K29" s="565" t="s">
        <v>347</v>
      </c>
      <c r="L29" s="37" t="s">
        <v>3</v>
      </c>
      <c r="M29" s="831">
        <v>34.8</v>
      </c>
      <c r="N29" s="37" t="s">
        <v>378</v>
      </c>
      <c r="O29" s="36"/>
      <c r="P29" s="830" t="s">
        <v>1102</v>
      </c>
      <c r="Q29" s="822">
        <v>38</v>
      </c>
      <c r="R29" s="206"/>
      <c r="S29" s="838">
        <v>28</v>
      </c>
      <c r="T29" s="828">
        <v>154</v>
      </c>
      <c r="U29" s="837">
        <f>10+0.4</f>
        <v>10.4</v>
      </c>
      <c r="V29" s="836" t="s">
        <v>249</v>
      </c>
      <c r="W29" s="836" t="s">
        <v>979</v>
      </c>
      <c r="X29" s="206"/>
      <c r="Y29" s="832">
        <v>24</v>
      </c>
      <c r="Z29" s="835"/>
      <c r="AA29" s="37" t="s">
        <v>9</v>
      </c>
      <c r="AB29" s="37" t="s">
        <v>322</v>
      </c>
      <c r="AC29" s="37" t="s">
        <v>50</v>
      </c>
      <c r="AD29" s="835"/>
      <c r="AE29" s="834" t="s">
        <v>29</v>
      </c>
      <c r="AF29" s="37" t="s">
        <v>53</v>
      </c>
      <c r="AG29" s="36"/>
      <c r="AH29" s="822" t="s">
        <v>1101</v>
      </c>
      <c r="AI29" s="821">
        <v>10</v>
      </c>
    </row>
    <row r="30" spans="1:35" ht="8.25">
      <c r="A30" s="838">
        <v>77</v>
      </c>
      <c r="B30" s="833">
        <v>237</v>
      </c>
      <c r="C30" s="835" t="s">
        <v>2</v>
      </c>
      <c r="D30" s="839" t="s">
        <v>199</v>
      </c>
      <c r="E30" s="836" t="s">
        <v>799</v>
      </c>
      <c r="F30" s="213"/>
      <c r="G30" s="832">
        <v>48.5</v>
      </c>
      <c r="H30" s="835"/>
      <c r="I30" s="37" t="s">
        <v>3</v>
      </c>
      <c r="J30" s="180"/>
      <c r="K30" s="37" t="s">
        <v>3</v>
      </c>
      <c r="L30" s="37" t="s">
        <v>3</v>
      </c>
      <c r="M30" s="831">
        <v>35.2</v>
      </c>
      <c r="N30" s="37" t="s">
        <v>3</v>
      </c>
      <c r="O30" s="36"/>
      <c r="P30" s="830" t="s">
        <v>1100</v>
      </c>
      <c r="Q30" s="822">
        <v>37</v>
      </c>
      <c r="R30" s="206"/>
      <c r="S30" s="838">
        <v>27</v>
      </c>
      <c r="T30" s="828">
        <v>151</v>
      </c>
      <c r="U30" s="837">
        <f>10.1+0.4</f>
        <v>10.5</v>
      </c>
      <c r="V30" s="836" t="s">
        <v>251</v>
      </c>
      <c r="W30" s="836" t="s">
        <v>978</v>
      </c>
      <c r="X30" s="206"/>
      <c r="Y30" s="832">
        <v>23.5</v>
      </c>
      <c r="Z30" s="835"/>
      <c r="AA30" s="37" t="s">
        <v>3</v>
      </c>
      <c r="AB30" s="37" t="s">
        <v>319</v>
      </c>
      <c r="AC30" s="37" t="s">
        <v>3</v>
      </c>
      <c r="AD30" s="835"/>
      <c r="AE30" s="834" t="s">
        <v>31</v>
      </c>
      <c r="AF30" s="37" t="s">
        <v>54</v>
      </c>
      <c r="AG30" s="36"/>
      <c r="AH30" s="822" t="s">
        <v>1099</v>
      </c>
      <c r="AI30" s="821" t="s">
        <v>3</v>
      </c>
    </row>
    <row r="31" spans="1:35" ht="8.25">
      <c r="A31" s="838">
        <v>76</v>
      </c>
      <c r="B31" s="833">
        <v>236</v>
      </c>
      <c r="C31" s="835">
        <v>8.4</v>
      </c>
      <c r="D31" s="839" t="s">
        <v>200</v>
      </c>
      <c r="E31" s="836" t="s">
        <v>529</v>
      </c>
      <c r="F31" s="213"/>
      <c r="G31" s="832">
        <v>48</v>
      </c>
      <c r="H31" s="835"/>
      <c r="I31" s="37" t="s">
        <v>346</v>
      </c>
      <c r="J31" s="16"/>
      <c r="K31" s="565" t="s">
        <v>345</v>
      </c>
      <c r="L31" s="37" t="s">
        <v>12</v>
      </c>
      <c r="M31" s="831">
        <v>35.6</v>
      </c>
      <c r="N31" s="37" t="s">
        <v>376</v>
      </c>
      <c r="O31" s="36"/>
      <c r="P31" s="830" t="s">
        <v>1098</v>
      </c>
      <c r="Q31" s="822">
        <v>36</v>
      </c>
      <c r="R31" s="206"/>
      <c r="S31" s="838">
        <v>26</v>
      </c>
      <c r="T31" s="828">
        <v>148</v>
      </c>
      <c r="U31" s="837">
        <f>10.2+0.4</f>
        <v>10.6</v>
      </c>
      <c r="V31" s="836" t="s">
        <v>253</v>
      </c>
      <c r="W31" s="836" t="s">
        <v>977</v>
      </c>
      <c r="X31" s="206"/>
      <c r="Y31" s="832">
        <v>23</v>
      </c>
      <c r="Z31" s="835"/>
      <c r="AA31" s="37" t="s">
        <v>10</v>
      </c>
      <c r="AB31" s="37" t="s">
        <v>316</v>
      </c>
      <c r="AC31" s="37" t="s">
        <v>3</v>
      </c>
      <c r="AD31" s="835"/>
      <c r="AE31" s="834" t="s">
        <v>32</v>
      </c>
      <c r="AF31" s="37" t="s">
        <v>55</v>
      </c>
      <c r="AG31" s="36"/>
      <c r="AH31" s="822" t="s">
        <v>1097</v>
      </c>
      <c r="AI31" s="821" t="s">
        <v>3</v>
      </c>
    </row>
    <row r="32" spans="1:35" ht="8.25">
      <c r="A32" s="838">
        <v>75</v>
      </c>
      <c r="B32" s="833">
        <v>235</v>
      </c>
      <c r="C32" s="835" t="s">
        <v>2</v>
      </c>
      <c r="D32" s="839" t="s">
        <v>201</v>
      </c>
      <c r="E32" s="836" t="s">
        <v>274</v>
      </c>
      <c r="F32" s="213"/>
      <c r="G32" s="832">
        <v>47.5</v>
      </c>
      <c r="H32" s="835"/>
      <c r="I32" s="37" t="s">
        <v>3</v>
      </c>
      <c r="J32" s="16"/>
      <c r="K32" s="16" t="s">
        <v>343</v>
      </c>
      <c r="L32" s="37" t="s">
        <v>3</v>
      </c>
      <c r="M32" s="831">
        <v>36</v>
      </c>
      <c r="N32" s="37" t="s">
        <v>3</v>
      </c>
      <c r="O32" s="36"/>
      <c r="P32" s="830" t="s">
        <v>1096</v>
      </c>
      <c r="Q32" s="822">
        <v>35</v>
      </c>
      <c r="R32" s="206"/>
      <c r="S32" s="838">
        <v>25</v>
      </c>
      <c r="T32" s="828">
        <v>145</v>
      </c>
      <c r="U32" s="837">
        <f>10.3+0.4</f>
        <v>10.700000000000001</v>
      </c>
      <c r="V32" s="836" t="s">
        <v>255</v>
      </c>
      <c r="W32" s="836" t="s">
        <v>174</v>
      </c>
      <c r="X32" s="206"/>
      <c r="Y32" s="832">
        <v>22.5</v>
      </c>
      <c r="Z32" s="835"/>
      <c r="AA32" s="37" t="s">
        <v>3</v>
      </c>
      <c r="AB32" s="37" t="s">
        <v>312</v>
      </c>
      <c r="AC32" s="37" t="s">
        <v>62</v>
      </c>
      <c r="AD32" s="835"/>
      <c r="AE32" s="834" t="s">
        <v>34</v>
      </c>
      <c r="AF32" s="37" t="s">
        <v>1</v>
      </c>
      <c r="AG32" s="36"/>
      <c r="AH32" s="822" t="s">
        <v>1095</v>
      </c>
      <c r="AI32" s="821">
        <v>9</v>
      </c>
    </row>
    <row r="33" spans="1:35" ht="8.25">
      <c r="A33" s="838">
        <v>74</v>
      </c>
      <c r="B33" s="833">
        <v>234</v>
      </c>
      <c r="C33" s="835" t="s">
        <v>2</v>
      </c>
      <c r="D33" s="839" t="s">
        <v>202</v>
      </c>
      <c r="E33" s="836" t="s">
        <v>526</v>
      </c>
      <c r="F33" s="213"/>
      <c r="G33" s="832">
        <v>47</v>
      </c>
      <c r="H33" s="835"/>
      <c r="I33" s="37" t="s">
        <v>3</v>
      </c>
      <c r="J33" s="16"/>
      <c r="K33" s="565" t="s">
        <v>341</v>
      </c>
      <c r="L33" s="37" t="s">
        <v>3</v>
      </c>
      <c r="M33" s="831">
        <v>36.4</v>
      </c>
      <c r="N33" s="37" t="s">
        <v>375</v>
      </c>
      <c r="O33" s="36"/>
      <c r="P33" s="830" t="s">
        <v>1094</v>
      </c>
      <c r="Q33" s="822">
        <v>34</v>
      </c>
      <c r="R33" s="206"/>
      <c r="S33" s="838">
        <v>24</v>
      </c>
      <c r="T33" s="828">
        <v>142</v>
      </c>
      <c r="U33" s="837">
        <f>10.4+0.4</f>
        <v>10.8</v>
      </c>
      <c r="V33" s="836" t="s">
        <v>370</v>
      </c>
      <c r="W33" s="836" t="s">
        <v>175</v>
      </c>
      <c r="X33" s="206"/>
      <c r="Y33" s="832">
        <v>22</v>
      </c>
      <c r="Z33" s="835"/>
      <c r="AA33" s="37" t="s">
        <v>12</v>
      </c>
      <c r="AB33" s="37" t="s">
        <v>308</v>
      </c>
      <c r="AC33" s="37" t="s">
        <v>3</v>
      </c>
      <c r="AD33" s="835"/>
      <c r="AE33" s="834" t="s">
        <v>28</v>
      </c>
      <c r="AF33" s="37" t="s">
        <v>4</v>
      </c>
      <c r="AG33" s="36"/>
      <c r="AH33" s="822" t="s">
        <v>1093</v>
      </c>
      <c r="AI33" s="821" t="s">
        <v>3</v>
      </c>
    </row>
    <row r="34" spans="1:35" ht="8.25">
      <c r="A34" s="838">
        <v>73</v>
      </c>
      <c r="B34" s="833">
        <v>233</v>
      </c>
      <c r="C34" s="835">
        <v>8.5</v>
      </c>
      <c r="D34" s="839" t="s">
        <v>203</v>
      </c>
      <c r="E34" s="836" t="s">
        <v>928</v>
      </c>
      <c r="F34" s="213"/>
      <c r="G34" s="832">
        <v>46.5</v>
      </c>
      <c r="H34" s="835"/>
      <c r="I34" s="37" t="s">
        <v>340</v>
      </c>
      <c r="J34" s="16"/>
      <c r="K34" s="16" t="s">
        <v>339</v>
      </c>
      <c r="L34" s="37" t="s">
        <v>15</v>
      </c>
      <c r="M34" s="831">
        <v>36.8</v>
      </c>
      <c r="N34" s="37" t="s">
        <v>3</v>
      </c>
      <c r="O34" s="36"/>
      <c r="P34" s="830" t="s">
        <v>1092</v>
      </c>
      <c r="Q34" s="822">
        <v>33</v>
      </c>
      <c r="R34" s="206"/>
      <c r="S34" s="838">
        <v>23</v>
      </c>
      <c r="T34" s="828">
        <v>139</v>
      </c>
      <c r="U34" s="837">
        <f>10.5+0.4</f>
        <v>10.9</v>
      </c>
      <c r="V34" s="836" t="s">
        <v>258</v>
      </c>
      <c r="W34" s="836" t="s">
        <v>176</v>
      </c>
      <c r="X34" s="206"/>
      <c r="Y34" s="832">
        <v>21.5</v>
      </c>
      <c r="Z34" s="835"/>
      <c r="AA34" s="37" t="s">
        <v>3</v>
      </c>
      <c r="AB34" s="37" t="s">
        <v>304</v>
      </c>
      <c r="AC34" s="37" t="s">
        <v>3</v>
      </c>
      <c r="AD34" s="835"/>
      <c r="AE34" s="834" t="s">
        <v>29</v>
      </c>
      <c r="AF34" s="37" t="s">
        <v>5</v>
      </c>
      <c r="AG34" s="36"/>
      <c r="AH34" s="822" t="s">
        <v>1091</v>
      </c>
      <c r="AI34" s="821" t="s">
        <v>3</v>
      </c>
    </row>
    <row r="35" spans="1:35" ht="8.25">
      <c r="A35" s="838">
        <v>72</v>
      </c>
      <c r="B35" s="833">
        <v>232</v>
      </c>
      <c r="C35" s="835" t="s">
        <v>2</v>
      </c>
      <c r="D35" s="839" t="s">
        <v>204</v>
      </c>
      <c r="E35" s="836" t="s">
        <v>523</v>
      </c>
      <c r="F35" s="213"/>
      <c r="G35" s="832">
        <v>46</v>
      </c>
      <c r="H35" s="835"/>
      <c r="I35" s="37" t="s">
        <v>3</v>
      </c>
      <c r="J35" s="16"/>
      <c r="K35" s="565" t="s">
        <v>337</v>
      </c>
      <c r="L35" s="37" t="s">
        <v>3</v>
      </c>
      <c r="M35" s="831">
        <v>37.2</v>
      </c>
      <c r="N35" s="37" t="s">
        <v>373</v>
      </c>
      <c r="O35" s="36"/>
      <c r="P35" s="830" t="s">
        <v>1090</v>
      </c>
      <c r="Q35" s="822">
        <v>32</v>
      </c>
      <c r="R35" s="206"/>
      <c r="S35" s="838">
        <v>22</v>
      </c>
      <c r="T35" s="828">
        <v>136</v>
      </c>
      <c r="U35" s="837">
        <f>10.6+0.4</f>
        <v>11</v>
      </c>
      <c r="V35" s="836" t="s">
        <v>931</v>
      </c>
      <c r="W35" s="836" t="s">
        <v>177</v>
      </c>
      <c r="X35" s="206"/>
      <c r="Y35" s="832">
        <v>21</v>
      </c>
      <c r="Z35" s="835"/>
      <c r="AA35" s="37" t="s">
        <v>15</v>
      </c>
      <c r="AB35" s="37" t="s">
        <v>300</v>
      </c>
      <c r="AC35" s="37" t="s">
        <v>63</v>
      </c>
      <c r="AD35" s="835"/>
      <c r="AE35" s="834" t="s">
        <v>31</v>
      </c>
      <c r="AF35" s="37" t="s">
        <v>6</v>
      </c>
      <c r="AG35" s="36"/>
      <c r="AH35" s="822" t="s">
        <v>1089</v>
      </c>
      <c r="AI35" s="821">
        <v>8</v>
      </c>
    </row>
    <row r="36" spans="1:35" ht="8.25">
      <c r="A36" s="838">
        <v>71</v>
      </c>
      <c r="B36" s="833">
        <v>231</v>
      </c>
      <c r="C36" s="835" t="s">
        <v>2</v>
      </c>
      <c r="D36" s="839" t="s">
        <v>205</v>
      </c>
      <c r="E36" s="836" t="s">
        <v>789</v>
      </c>
      <c r="F36" s="213"/>
      <c r="G36" s="832">
        <v>45.5</v>
      </c>
      <c r="H36" s="835"/>
      <c r="I36" s="37" t="s">
        <v>3</v>
      </c>
      <c r="J36" s="16"/>
      <c r="K36" s="16" t="s">
        <v>335</v>
      </c>
      <c r="L36" s="37" t="s">
        <v>3</v>
      </c>
      <c r="M36" s="831">
        <v>37.6</v>
      </c>
      <c r="N36" s="37" t="s">
        <v>3</v>
      </c>
      <c r="O36" s="36"/>
      <c r="P36" s="830" t="s">
        <v>1088</v>
      </c>
      <c r="Q36" s="822">
        <v>31</v>
      </c>
      <c r="R36" s="206"/>
      <c r="S36" s="838">
        <v>21</v>
      </c>
      <c r="T36" s="828">
        <v>133</v>
      </c>
      <c r="U36" s="837">
        <f>10.7+0.4</f>
        <v>11.1</v>
      </c>
      <c r="V36" s="836" t="s">
        <v>261</v>
      </c>
      <c r="W36" s="836" t="s">
        <v>793</v>
      </c>
      <c r="X36" s="206"/>
      <c r="Y36" s="832">
        <v>20.5</v>
      </c>
      <c r="Z36" s="835"/>
      <c r="AA36" s="37" t="s">
        <v>3</v>
      </c>
      <c r="AB36" s="37" t="s">
        <v>297</v>
      </c>
      <c r="AC36" s="37" t="s">
        <v>3</v>
      </c>
      <c r="AD36" s="835"/>
      <c r="AE36" s="834" t="s">
        <v>32</v>
      </c>
      <c r="AF36" s="37" t="s">
        <v>7</v>
      </c>
      <c r="AG36" s="36"/>
      <c r="AH36" s="822" t="s">
        <v>1087</v>
      </c>
      <c r="AI36" s="821" t="s">
        <v>3</v>
      </c>
    </row>
    <row r="37" spans="1:35" s="625" customFormat="1" ht="9.75">
      <c r="A37" s="848">
        <v>70</v>
      </c>
      <c r="B37" s="852">
        <v>230</v>
      </c>
      <c r="C37" s="843">
        <v>8.6</v>
      </c>
      <c r="D37" s="851" t="s">
        <v>206</v>
      </c>
      <c r="E37" s="836" t="s">
        <v>275</v>
      </c>
      <c r="F37" s="844"/>
      <c r="G37" s="843">
        <v>45</v>
      </c>
      <c r="H37" s="843"/>
      <c r="I37" s="33" t="s">
        <v>334</v>
      </c>
      <c r="J37" s="17"/>
      <c r="K37" s="568" t="s">
        <v>333</v>
      </c>
      <c r="L37" s="33" t="s">
        <v>18</v>
      </c>
      <c r="M37" s="854">
        <v>38</v>
      </c>
      <c r="N37" s="33" t="s">
        <v>372</v>
      </c>
      <c r="O37" s="35"/>
      <c r="P37" s="849" t="s">
        <v>1086</v>
      </c>
      <c r="Q37" s="35">
        <v>30</v>
      </c>
      <c r="R37" s="844"/>
      <c r="S37" s="848">
        <v>20</v>
      </c>
      <c r="T37" s="847">
        <v>130</v>
      </c>
      <c r="U37" s="846">
        <f>10.8+0.4</f>
        <v>11.200000000000001</v>
      </c>
      <c r="V37" s="845" t="s">
        <v>913</v>
      </c>
      <c r="W37" s="845" t="s">
        <v>788</v>
      </c>
      <c r="X37" s="844"/>
      <c r="Y37" s="843">
        <v>20</v>
      </c>
      <c r="Z37" s="843"/>
      <c r="AA37" s="33" t="s">
        <v>18</v>
      </c>
      <c r="AB37" s="33" t="s">
        <v>42</v>
      </c>
      <c r="AC37" s="37" t="s">
        <v>3</v>
      </c>
      <c r="AD37" s="843"/>
      <c r="AE37" s="842" t="s">
        <v>34</v>
      </c>
      <c r="AF37" s="33" t="s">
        <v>8</v>
      </c>
      <c r="AG37" s="35"/>
      <c r="AH37" s="841" t="s">
        <v>1085</v>
      </c>
      <c r="AI37" s="840" t="s">
        <v>3</v>
      </c>
    </row>
    <row r="38" spans="1:35" ht="8.25">
      <c r="A38" s="838">
        <v>69</v>
      </c>
      <c r="B38" s="828">
        <v>229</v>
      </c>
      <c r="C38" s="833" t="s">
        <v>51</v>
      </c>
      <c r="D38" s="839" t="s">
        <v>207</v>
      </c>
      <c r="E38" s="836" t="s">
        <v>976</v>
      </c>
      <c r="F38" s="213"/>
      <c r="G38" s="832">
        <v>44.5</v>
      </c>
      <c r="H38" s="835"/>
      <c r="I38" s="37" t="s">
        <v>3</v>
      </c>
      <c r="J38" s="16"/>
      <c r="K38" s="16" t="s">
        <v>331</v>
      </c>
      <c r="L38" s="37" t="s">
        <v>3</v>
      </c>
      <c r="M38" s="831">
        <v>38.4</v>
      </c>
      <c r="N38" s="37" t="s">
        <v>3</v>
      </c>
      <c r="O38" s="36"/>
      <c r="P38" s="830" t="s">
        <v>1084</v>
      </c>
      <c r="Q38" s="822" t="s">
        <v>3</v>
      </c>
      <c r="R38" s="206"/>
      <c r="S38" s="838">
        <v>19</v>
      </c>
      <c r="T38" s="828">
        <v>127</v>
      </c>
      <c r="U38" s="837">
        <f>10.9+0.4</f>
        <v>11.3</v>
      </c>
      <c r="V38" s="836" t="s">
        <v>975</v>
      </c>
      <c r="W38" s="836" t="s">
        <v>179</v>
      </c>
      <c r="X38" s="206"/>
      <c r="Y38" s="832">
        <v>19.5</v>
      </c>
      <c r="Z38" s="835"/>
      <c r="AA38" s="37" t="s">
        <v>3</v>
      </c>
      <c r="AB38" s="37" t="s">
        <v>52</v>
      </c>
      <c r="AC38" s="37" t="s">
        <v>64</v>
      </c>
      <c r="AD38" s="835"/>
      <c r="AE38" s="834" t="s">
        <v>1083</v>
      </c>
      <c r="AF38" s="37" t="s">
        <v>9</v>
      </c>
      <c r="AG38" s="36"/>
      <c r="AH38" s="822" t="s">
        <v>1082</v>
      </c>
      <c r="AI38" s="821">
        <v>7</v>
      </c>
    </row>
    <row r="39" spans="1:35" ht="8.25">
      <c r="A39" s="838">
        <v>68</v>
      </c>
      <c r="B39" s="828">
        <v>228</v>
      </c>
      <c r="C39" s="833" t="s">
        <v>51</v>
      </c>
      <c r="D39" s="839" t="s">
        <v>208</v>
      </c>
      <c r="E39" s="836" t="s">
        <v>917</v>
      </c>
      <c r="F39" s="213"/>
      <c r="G39" s="832">
        <v>44</v>
      </c>
      <c r="H39" s="835"/>
      <c r="I39" s="37" t="s">
        <v>328</v>
      </c>
      <c r="J39" s="16"/>
      <c r="K39" s="565" t="s">
        <v>327</v>
      </c>
      <c r="L39" s="37" t="s">
        <v>3</v>
      </c>
      <c r="M39" s="831">
        <v>38.8</v>
      </c>
      <c r="N39" s="37" t="s">
        <v>369</v>
      </c>
      <c r="O39" s="36"/>
      <c r="P39" s="830" t="s">
        <v>1081</v>
      </c>
      <c r="Q39" s="822">
        <v>29</v>
      </c>
      <c r="R39" s="206"/>
      <c r="S39" s="838">
        <v>18</v>
      </c>
      <c r="T39" s="828">
        <v>124</v>
      </c>
      <c r="U39" s="837">
        <f>11+0.4</f>
        <v>11.4</v>
      </c>
      <c r="V39" s="836" t="s">
        <v>82</v>
      </c>
      <c r="W39" s="836" t="s">
        <v>778</v>
      </c>
      <c r="X39" s="206"/>
      <c r="Y39" s="832">
        <v>19</v>
      </c>
      <c r="Z39" s="835"/>
      <c r="AA39" s="37" t="s">
        <v>21</v>
      </c>
      <c r="AB39" s="37" t="s">
        <v>53</v>
      </c>
      <c r="AC39" s="37" t="s">
        <v>3</v>
      </c>
      <c r="AD39" s="835"/>
      <c r="AE39" s="834" t="s">
        <v>36</v>
      </c>
      <c r="AF39" s="37" t="s">
        <v>10</v>
      </c>
      <c r="AG39" s="36"/>
      <c r="AH39" s="822" t="s">
        <v>1080</v>
      </c>
      <c r="AI39" s="821" t="s">
        <v>3</v>
      </c>
    </row>
    <row r="40" spans="1:35" ht="8.25">
      <c r="A40" s="838">
        <v>67</v>
      </c>
      <c r="B40" s="828">
        <v>227</v>
      </c>
      <c r="C40" s="835">
        <v>8.7</v>
      </c>
      <c r="D40" s="839" t="s">
        <v>209</v>
      </c>
      <c r="E40" s="836" t="s">
        <v>143</v>
      </c>
      <c r="F40" s="213"/>
      <c r="G40" s="832">
        <v>43.5</v>
      </c>
      <c r="H40" s="835"/>
      <c r="I40" s="37" t="s">
        <v>3</v>
      </c>
      <c r="J40" s="16"/>
      <c r="K40" s="16" t="s">
        <v>325</v>
      </c>
      <c r="L40" s="37" t="s">
        <v>21</v>
      </c>
      <c r="M40" s="853">
        <v>39.2</v>
      </c>
      <c r="N40" s="37" t="s">
        <v>3</v>
      </c>
      <c r="O40" s="36"/>
      <c r="P40" s="830" t="s">
        <v>1079</v>
      </c>
      <c r="Q40" s="822" t="s">
        <v>3</v>
      </c>
      <c r="R40" s="206"/>
      <c r="S40" s="838">
        <v>17</v>
      </c>
      <c r="T40" s="828">
        <v>121</v>
      </c>
      <c r="U40" s="837">
        <v>11.1</v>
      </c>
      <c r="V40" s="836" t="s">
        <v>87</v>
      </c>
      <c r="W40" s="836" t="s">
        <v>180</v>
      </c>
      <c r="X40" s="206"/>
      <c r="Y40" s="832">
        <v>18.5</v>
      </c>
      <c r="Z40" s="835"/>
      <c r="AA40" s="37" t="s">
        <v>3</v>
      </c>
      <c r="AB40" s="37" t="s">
        <v>54</v>
      </c>
      <c r="AC40" s="37" t="s">
        <v>3</v>
      </c>
      <c r="AD40" s="835"/>
      <c r="AE40" s="834" t="s">
        <v>182</v>
      </c>
      <c r="AF40" s="37" t="s">
        <v>12</v>
      </c>
      <c r="AG40" s="36"/>
      <c r="AH40" s="822" t="s">
        <v>1078</v>
      </c>
      <c r="AI40" s="821" t="s">
        <v>3</v>
      </c>
    </row>
    <row r="41" spans="1:35" ht="8.25">
      <c r="A41" s="838">
        <v>66</v>
      </c>
      <c r="B41" s="828">
        <v>226</v>
      </c>
      <c r="C41" s="835" t="s">
        <v>2</v>
      </c>
      <c r="D41" s="839" t="s">
        <v>210</v>
      </c>
      <c r="E41" s="836" t="s">
        <v>974</v>
      </c>
      <c r="F41" s="213"/>
      <c r="G41" s="832">
        <v>43</v>
      </c>
      <c r="H41" s="835"/>
      <c r="I41" s="37" t="s">
        <v>322</v>
      </c>
      <c r="J41" s="16"/>
      <c r="K41" s="565" t="s">
        <v>321</v>
      </c>
      <c r="L41" s="37" t="s">
        <v>3</v>
      </c>
      <c r="M41" s="831">
        <v>39.6</v>
      </c>
      <c r="N41" s="37" t="s">
        <v>367</v>
      </c>
      <c r="O41" s="36"/>
      <c r="P41" s="830" t="s">
        <v>1077</v>
      </c>
      <c r="Q41" s="822">
        <v>28</v>
      </c>
      <c r="R41" s="206"/>
      <c r="S41" s="838">
        <v>16</v>
      </c>
      <c r="T41" s="828">
        <v>118</v>
      </c>
      <c r="U41" s="837">
        <f>11.2+0.4</f>
        <v>11.6</v>
      </c>
      <c r="V41" s="836" t="s">
        <v>92</v>
      </c>
      <c r="W41" s="836" t="s">
        <v>765</v>
      </c>
      <c r="X41" s="206"/>
      <c r="Y41" s="832">
        <v>18</v>
      </c>
      <c r="Z41" s="835"/>
      <c r="AA41" s="37" t="s">
        <v>24</v>
      </c>
      <c r="AB41" s="37" t="s">
        <v>55</v>
      </c>
      <c r="AC41" s="37" t="s">
        <v>65</v>
      </c>
      <c r="AD41" s="835"/>
      <c r="AE41" s="834" t="s">
        <v>39</v>
      </c>
      <c r="AF41" s="37" t="s">
        <v>15</v>
      </c>
      <c r="AG41" s="36"/>
      <c r="AH41" s="822" t="s">
        <v>1076</v>
      </c>
      <c r="AI41" s="821">
        <v>6</v>
      </c>
    </row>
    <row r="42" spans="1:35" ht="8.25">
      <c r="A42" s="838">
        <v>65</v>
      </c>
      <c r="B42" s="828">
        <v>225</v>
      </c>
      <c r="C42" s="835" t="s">
        <v>2</v>
      </c>
      <c r="D42" s="839" t="s">
        <v>211</v>
      </c>
      <c r="E42" s="836" t="s">
        <v>973</v>
      </c>
      <c r="F42" s="213"/>
      <c r="G42" s="832">
        <v>42.5</v>
      </c>
      <c r="H42" s="835"/>
      <c r="I42" s="37" t="s">
        <v>3</v>
      </c>
      <c r="J42" s="16"/>
      <c r="K42" s="16" t="s">
        <v>320</v>
      </c>
      <c r="L42" s="37" t="s">
        <v>3</v>
      </c>
      <c r="M42" s="831">
        <v>40</v>
      </c>
      <c r="N42" s="37" t="s">
        <v>3</v>
      </c>
      <c r="O42" s="36"/>
      <c r="P42" s="830" t="s">
        <v>1075</v>
      </c>
      <c r="Q42" s="822" t="s">
        <v>3</v>
      </c>
      <c r="R42" s="206"/>
      <c r="S42" s="838">
        <v>15</v>
      </c>
      <c r="T42" s="828">
        <v>115</v>
      </c>
      <c r="U42" s="837">
        <v>11.3</v>
      </c>
      <c r="V42" s="836" t="s">
        <v>95</v>
      </c>
      <c r="W42" s="836" t="s">
        <v>181</v>
      </c>
      <c r="X42" s="206"/>
      <c r="Y42" s="832">
        <v>17.5</v>
      </c>
      <c r="Z42" s="835"/>
      <c r="AA42" s="37" t="s">
        <v>3</v>
      </c>
      <c r="AB42" s="37" t="s">
        <v>1</v>
      </c>
      <c r="AC42" s="37" t="s">
        <v>3</v>
      </c>
      <c r="AD42" s="835"/>
      <c r="AE42" s="834" t="s">
        <v>183</v>
      </c>
      <c r="AF42" s="37" t="s">
        <v>18</v>
      </c>
      <c r="AG42" s="36"/>
      <c r="AH42" s="822" t="s">
        <v>1074</v>
      </c>
      <c r="AI42" s="821" t="s">
        <v>3</v>
      </c>
    </row>
    <row r="43" spans="1:35" ht="8.25">
      <c r="A43" s="838">
        <v>64</v>
      </c>
      <c r="B43" s="828">
        <v>224</v>
      </c>
      <c r="C43" s="835">
        <v>8.8</v>
      </c>
      <c r="D43" s="839" t="s">
        <v>212</v>
      </c>
      <c r="E43" s="836" t="s">
        <v>903</v>
      </c>
      <c r="F43" s="213"/>
      <c r="G43" s="832">
        <v>42</v>
      </c>
      <c r="H43" s="835"/>
      <c r="I43" s="37" t="s">
        <v>319</v>
      </c>
      <c r="J43" s="16"/>
      <c r="K43" s="565" t="s">
        <v>318</v>
      </c>
      <c r="L43" s="37" t="s">
        <v>24</v>
      </c>
      <c r="M43" s="831">
        <v>40.5</v>
      </c>
      <c r="N43" s="37" t="s">
        <v>365</v>
      </c>
      <c r="O43" s="36"/>
      <c r="P43" s="830" t="s">
        <v>1073</v>
      </c>
      <c r="Q43" s="822">
        <v>27</v>
      </c>
      <c r="R43" s="206"/>
      <c r="S43" s="838">
        <v>14</v>
      </c>
      <c r="T43" s="828">
        <v>112</v>
      </c>
      <c r="U43" s="837">
        <f>11.4+0.4</f>
        <v>11.8</v>
      </c>
      <c r="V43" s="836" t="s">
        <v>98</v>
      </c>
      <c r="W43" s="836" t="s">
        <v>972</v>
      </c>
      <c r="X43" s="206"/>
      <c r="Y43" s="832">
        <v>17</v>
      </c>
      <c r="Z43" s="835"/>
      <c r="AA43" s="37" t="s">
        <v>27</v>
      </c>
      <c r="AB43" s="37" t="s">
        <v>4</v>
      </c>
      <c r="AC43" s="37" t="s">
        <v>3</v>
      </c>
      <c r="AD43" s="835"/>
      <c r="AE43" s="834" t="s">
        <v>41</v>
      </c>
      <c r="AF43" s="37" t="s">
        <v>21</v>
      </c>
      <c r="AG43" s="36"/>
      <c r="AH43" s="822" t="s">
        <v>1072</v>
      </c>
      <c r="AI43" s="821" t="s">
        <v>3</v>
      </c>
    </row>
    <row r="44" spans="1:35" ht="8.25">
      <c r="A44" s="838">
        <v>63</v>
      </c>
      <c r="B44" s="828">
        <v>223</v>
      </c>
      <c r="C44" s="835" t="s">
        <v>51</v>
      </c>
      <c r="D44" s="839" t="s">
        <v>213</v>
      </c>
      <c r="E44" s="836" t="s">
        <v>146</v>
      </c>
      <c r="F44" s="213"/>
      <c r="G44" s="832">
        <v>41.5</v>
      </c>
      <c r="H44" s="835"/>
      <c r="I44" s="37" t="s">
        <v>3</v>
      </c>
      <c r="J44" s="16"/>
      <c r="K44" s="16" t="s">
        <v>317</v>
      </c>
      <c r="L44" s="37" t="s">
        <v>3</v>
      </c>
      <c r="M44" s="831">
        <v>41</v>
      </c>
      <c r="N44" s="37" t="s">
        <v>3</v>
      </c>
      <c r="O44" s="36"/>
      <c r="P44" s="830" t="s">
        <v>1071</v>
      </c>
      <c r="Q44" s="822" t="s">
        <v>3</v>
      </c>
      <c r="R44" s="206"/>
      <c r="S44" s="838">
        <v>13</v>
      </c>
      <c r="T44" s="828">
        <v>109</v>
      </c>
      <c r="U44" s="837">
        <v>11.5</v>
      </c>
      <c r="V44" s="836" t="s">
        <v>101</v>
      </c>
      <c r="W44" s="836" t="s">
        <v>971</v>
      </c>
      <c r="X44" s="206"/>
      <c r="Y44" s="832">
        <v>16.5</v>
      </c>
      <c r="Z44" s="835"/>
      <c r="AA44" s="37" t="s">
        <v>3</v>
      </c>
      <c r="AB44" s="37" t="s">
        <v>5</v>
      </c>
      <c r="AC44" s="37" t="s">
        <v>66</v>
      </c>
      <c r="AD44" s="835"/>
      <c r="AE44" s="834" t="s">
        <v>184</v>
      </c>
      <c r="AF44" s="37" t="s">
        <v>24</v>
      </c>
      <c r="AG44" s="36"/>
      <c r="AH44" s="822" t="s">
        <v>1070</v>
      </c>
      <c r="AI44" s="821">
        <v>5</v>
      </c>
    </row>
    <row r="45" spans="1:35" ht="8.25">
      <c r="A45" s="838">
        <v>62</v>
      </c>
      <c r="B45" s="828">
        <v>222</v>
      </c>
      <c r="C45" s="835" t="s">
        <v>51</v>
      </c>
      <c r="D45" s="839" t="s">
        <v>214</v>
      </c>
      <c r="E45" s="836" t="s">
        <v>970</v>
      </c>
      <c r="F45" s="213"/>
      <c r="G45" s="832">
        <v>41</v>
      </c>
      <c r="H45" s="835"/>
      <c r="I45" s="37" t="s">
        <v>316</v>
      </c>
      <c r="J45" s="16"/>
      <c r="K45" s="565" t="s">
        <v>315</v>
      </c>
      <c r="L45" s="37" t="s">
        <v>3</v>
      </c>
      <c r="M45" s="831">
        <v>41.5</v>
      </c>
      <c r="N45" s="37" t="s">
        <v>363</v>
      </c>
      <c r="O45" s="36"/>
      <c r="P45" s="830" t="s">
        <v>1069</v>
      </c>
      <c r="Q45" s="822">
        <v>26</v>
      </c>
      <c r="R45" s="206"/>
      <c r="S45" s="838">
        <v>12</v>
      </c>
      <c r="T45" s="828">
        <v>106</v>
      </c>
      <c r="U45" s="837">
        <f>11.6+0.4</f>
        <v>12</v>
      </c>
      <c r="V45" s="836" t="s">
        <v>104</v>
      </c>
      <c r="W45" s="836" t="s">
        <v>745</v>
      </c>
      <c r="X45" s="206"/>
      <c r="Y45" s="832">
        <v>16</v>
      </c>
      <c r="Z45" s="835"/>
      <c r="AA45" s="37" t="s">
        <v>30</v>
      </c>
      <c r="AB45" s="37" t="s">
        <v>6</v>
      </c>
      <c r="AC45" s="37" t="s">
        <v>3</v>
      </c>
      <c r="AD45" s="835"/>
      <c r="AE45" s="834" t="s">
        <v>45</v>
      </c>
      <c r="AF45" s="37" t="s">
        <v>27</v>
      </c>
      <c r="AG45" s="36"/>
      <c r="AH45" s="822" t="s">
        <v>1068</v>
      </c>
      <c r="AI45" s="821" t="s">
        <v>3</v>
      </c>
    </row>
    <row r="46" spans="1:35" ht="8.25">
      <c r="A46" s="838">
        <v>61</v>
      </c>
      <c r="B46" s="833">
        <v>221</v>
      </c>
      <c r="C46" s="835">
        <v>8.9</v>
      </c>
      <c r="D46" s="839" t="s">
        <v>215</v>
      </c>
      <c r="E46" s="836" t="s">
        <v>969</v>
      </c>
      <c r="F46" s="213"/>
      <c r="G46" s="832">
        <v>40.5</v>
      </c>
      <c r="H46" s="835"/>
      <c r="I46" s="37" t="s">
        <v>3</v>
      </c>
      <c r="J46" s="16"/>
      <c r="K46" s="16" t="s">
        <v>314</v>
      </c>
      <c r="L46" s="37" t="s">
        <v>27</v>
      </c>
      <c r="M46" s="831">
        <v>42</v>
      </c>
      <c r="N46" s="37" t="s">
        <v>3</v>
      </c>
      <c r="O46" s="36"/>
      <c r="P46" s="830" t="s">
        <v>1067</v>
      </c>
      <c r="Q46" s="822" t="s">
        <v>3</v>
      </c>
      <c r="R46" s="206"/>
      <c r="S46" s="838">
        <v>11</v>
      </c>
      <c r="T46" s="828">
        <v>103</v>
      </c>
      <c r="U46" s="837">
        <v>11.8</v>
      </c>
      <c r="V46" s="836" t="s">
        <v>108</v>
      </c>
      <c r="W46" s="836" t="s">
        <v>968</v>
      </c>
      <c r="X46" s="206"/>
      <c r="Y46" s="832">
        <v>15.5</v>
      </c>
      <c r="Z46" s="835"/>
      <c r="AA46" s="37" t="s">
        <v>3</v>
      </c>
      <c r="AB46" s="37" t="s">
        <v>7</v>
      </c>
      <c r="AC46" s="37" t="s">
        <v>3</v>
      </c>
      <c r="AD46" s="835"/>
      <c r="AE46" s="834" t="s">
        <v>185</v>
      </c>
      <c r="AF46" s="37" t="s">
        <v>30</v>
      </c>
      <c r="AG46" s="36"/>
      <c r="AH46" s="822" t="s">
        <v>1066</v>
      </c>
      <c r="AI46" s="821" t="s">
        <v>3</v>
      </c>
    </row>
    <row r="47" spans="1:35" s="625" customFormat="1" ht="9.75">
      <c r="A47" s="848">
        <v>60</v>
      </c>
      <c r="B47" s="852">
        <v>220</v>
      </c>
      <c r="C47" s="843" t="s">
        <v>51</v>
      </c>
      <c r="D47" s="851" t="s">
        <v>216</v>
      </c>
      <c r="E47" s="845" t="s">
        <v>148</v>
      </c>
      <c r="F47" s="844"/>
      <c r="G47" s="843">
        <v>40</v>
      </c>
      <c r="H47" s="843"/>
      <c r="I47" s="33" t="s">
        <v>312</v>
      </c>
      <c r="J47" s="17"/>
      <c r="K47" s="568" t="s">
        <v>311</v>
      </c>
      <c r="L47" s="37" t="s">
        <v>3</v>
      </c>
      <c r="M47" s="850">
        <v>42.6</v>
      </c>
      <c r="N47" s="33" t="s">
        <v>361</v>
      </c>
      <c r="O47" s="35"/>
      <c r="P47" s="849" t="s">
        <v>1065</v>
      </c>
      <c r="Q47" s="35">
        <v>25</v>
      </c>
      <c r="R47" s="844"/>
      <c r="S47" s="848">
        <v>10</v>
      </c>
      <c r="T47" s="847">
        <v>100</v>
      </c>
      <c r="U47" s="846">
        <f>12+0.4</f>
        <v>12.4</v>
      </c>
      <c r="V47" s="845" t="s">
        <v>112</v>
      </c>
      <c r="W47" s="845" t="s">
        <v>738</v>
      </c>
      <c r="X47" s="844"/>
      <c r="Y47" s="843">
        <v>15</v>
      </c>
      <c r="Z47" s="843"/>
      <c r="AA47" s="33" t="s">
        <v>33</v>
      </c>
      <c r="AB47" s="33" t="s">
        <v>8</v>
      </c>
      <c r="AC47" s="37"/>
      <c r="AD47" s="843"/>
      <c r="AE47" s="842" t="s">
        <v>47</v>
      </c>
      <c r="AF47" s="33" t="s">
        <v>33</v>
      </c>
      <c r="AG47" s="35"/>
      <c r="AH47" s="841" t="s">
        <v>1064</v>
      </c>
      <c r="AI47" s="840">
        <v>4</v>
      </c>
    </row>
    <row r="48" spans="1:35" ht="8.25">
      <c r="A48" s="838">
        <v>59</v>
      </c>
      <c r="B48" s="833">
        <v>218</v>
      </c>
      <c r="C48" s="835" t="s">
        <v>51</v>
      </c>
      <c r="D48" s="839" t="s">
        <v>217</v>
      </c>
      <c r="E48" s="836" t="s">
        <v>967</v>
      </c>
      <c r="F48" s="213"/>
      <c r="G48" s="832">
        <v>39.5</v>
      </c>
      <c r="H48" s="835"/>
      <c r="I48" s="37" t="s">
        <v>3</v>
      </c>
      <c r="J48" s="16"/>
      <c r="K48" s="16" t="s">
        <v>310</v>
      </c>
      <c r="L48" s="37" t="s">
        <v>3</v>
      </c>
      <c r="M48" s="831">
        <v>43.2</v>
      </c>
      <c r="N48" s="37" t="s">
        <v>3</v>
      </c>
      <c r="O48" s="36"/>
      <c r="P48" s="830" t="s">
        <v>1063</v>
      </c>
      <c r="Q48" s="822" t="s">
        <v>3</v>
      </c>
      <c r="R48" s="206"/>
      <c r="S48" s="838">
        <v>9</v>
      </c>
      <c r="T48" s="828">
        <v>96</v>
      </c>
      <c r="U48" s="837">
        <v>12.2</v>
      </c>
      <c r="V48" s="836" t="s">
        <v>117</v>
      </c>
      <c r="W48" s="836" t="s">
        <v>966</v>
      </c>
      <c r="X48" s="206"/>
      <c r="Y48" s="832">
        <v>14.5</v>
      </c>
      <c r="Z48" s="835"/>
      <c r="AA48" s="37" t="s">
        <v>35</v>
      </c>
      <c r="AB48" s="37" t="s">
        <v>10</v>
      </c>
      <c r="AC48" s="37" t="s">
        <v>67</v>
      </c>
      <c r="AD48" s="835"/>
      <c r="AE48" s="834" t="s">
        <v>49</v>
      </c>
      <c r="AF48" s="37" t="s">
        <v>35</v>
      </c>
      <c r="AG48" s="36"/>
      <c r="AH48" s="822" t="s">
        <v>1062</v>
      </c>
      <c r="AI48" s="821" t="s">
        <v>3</v>
      </c>
    </row>
    <row r="49" spans="1:35" ht="8.25">
      <c r="A49" s="838">
        <v>58</v>
      </c>
      <c r="B49" s="828">
        <v>216</v>
      </c>
      <c r="C49" s="835">
        <v>9</v>
      </c>
      <c r="D49" s="839" t="s">
        <v>218</v>
      </c>
      <c r="E49" s="836" t="s">
        <v>964</v>
      </c>
      <c r="F49" s="213"/>
      <c r="G49" s="832">
        <v>39</v>
      </c>
      <c r="H49" s="835"/>
      <c r="I49" s="37" t="s">
        <v>308</v>
      </c>
      <c r="J49" s="16"/>
      <c r="K49" s="565" t="s">
        <v>307</v>
      </c>
      <c r="L49" s="37" t="s">
        <v>30</v>
      </c>
      <c r="M49" s="831">
        <v>43.8</v>
      </c>
      <c r="N49" s="37" t="s">
        <v>360</v>
      </c>
      <c r="O49" s="36"/>
      <c r="P49" s="830" t="s">
        <v>1061</v>
      </c>
      <c r="Q49" s="822">
        <v>24</v>
      </c>
      <c r="R49" s="206"/>
      <c r="S49" s="838">
        <v>8</v>
      </c>
      <c r="T49" s="828">
        <v>92</v>
      </c>
      <c r="U49" s="837">
        <f>12.4+0.4</f>
        <v>12.8</v>
      </c>
      <c r="V49" s="836" t="s">
        <v>122</v>
      </c>
      <c r="W49" s="836" t="s">
        <v>1060</v>
      </c>
      <c r="X49" s="206"/>
      <c r="Y49" s="832">
        <v>14</v>
      </c>
      <c r="Z49" s="835"/>
      <c r="AA49" s="37" t="s">
        <v>37</v>
      </c>
      <c r="AB49" s="37" t="s">
        <v>15</v>
      </c>
      <c r="AC49" s="37" t="s">
        <v>3</v>
      </c>
      <c r="AD49" s="835"/>
      <c r="AE49" s="834" t="s">
        <v>186</v>
      </c>
      <c r="AF49" s="37" t="s">
        <v>37</v>
      </c>
      <c r="AG49" s="36"/>
      <c r="AH49" s="822" t="s">
        <v>1059</v>
      </c>
      <c r="AI49" s="821" t="s">
        <v>3</v>
      </c>
    </row>
    <row r="50" spans="1:35" ht="8.25">
      <c r="A50" s="838">
        <v>57</v>
      </c>
      <c r="B50" s="828">
        <v>214</v>
      </c>
      <c r="C50" s="835" t="s">
        <v>51</v>
      </c>
      <c r="D50" s="839" t="s">
        <v>219</v>
      </c>
      <c r="E50" s="836" t="s">
        <v>963</v>
      </c>
      <c r="F50" s="213"/>
      <c r="G50" s="832">
        <v>38.5</v>
      </c>
      <c r="H50" s="835"/>
      <c r="I50" s="37" t="s">
        <v>3</v>
      </c>
      <c r="J50" s="16"/>
      <c r="K50" s="16" t="s">
        <v>306</v>
      </c>
      <c r="L50" s="37" t="s">
        <v>3</v>
      </c>
      <c r="M50" s="831">
        <v>44.4</v>
      </c>
      <c r="N50" s="37" t="s">
        <v>3</v>
      </c>
      <c r="O50" s="36"/>
      <c r="P50" s="830" t="s">
        <v>1058</v>
      </c>
      <c r="Q50" s="822" t="s">
        <v>3</v>
      </c>
      <c r="R50" s="206"/>
      <c r="S50" s="838">
        <v>7</v>
      </c>
      <c r="T50" s="828">
        <v>88</v>
      </c>
      <c r="U50" s="837">
        <f>12.6+0.4</f>
        <v>13</v>
      </c>
      <c r="V50" s="836" t="s">
        <v>270</v>
      </c>
      <c r="W50" s="836" t="s">
        <v>727</v>
      </c>
      <c r="X50" s="206"/>
      <c r="Y50" s="832">
        <v>13.5</v>
      </c>
      <c r="Z50" s="835"/>
      <c r="AA50" s="37" t="s">
        <v>38</v>
      </c>
      <c r="AB50" s="37" t="s">
        <v>21</v>
      </c>
      <c r="AC50" s="37" t="s">
        <v>3</v>
      </c>
      <c r="AD50" s="835"/>
      <c r="AE50" s="834" t="s">
        <v>187</v>
      </c>
      <c r="AF50" s="37" t="s">
        <v>38</v>
      </c>
      <c r="AG50" s="36"/>
      <c r="AH50" s="822" t="s">
        <v>1057</v>
      </c>
      <c r="AI50" s="821">
        <v>3</v>
      </c>
    </row>
    <row r="51" spans="1:35" ht="8.25">
      <c r="A51" s="838">
        <v>56</v>
      </c>
      <c r="B51" s="828">
        <v>212</v>
      </c>
      <c r="C51" s="835" t="s">
        <v>51</v>
      </c>
      <c r="D51" s="839" t="s">
        <v>220</v>
      </c>
      <c r="E51" s="836" t="s">
        <v>961</v>
      </c>
      <c r="F51" s="213"/>
      <c r="G51" s="832">
        <v>38</v>
      </c>
      <c r="H51" s="835"/>
      <c r="I51" s="37" t="s">
        <v>304</v>
      </c>
      <c r="J51" s="16"/>
      <c r="K51" s="565" t="s">
        <v>303</v>
      </c>
      <c r="L51" s="37" t="s">
        <v>3</v>
      </c>
      <c r="M51" s="831">
        <v>45</v>
      </c>
      <c r="N51" s="37" t="s">
        <v>357</v>
      </c>
      <c r="O51" s="36"/>
      <c r="P51" s="830" t="s">
        <v>1056</v>
      </c>
      <c r="Q51" s="822">
        <v>23</v>
      </c>
      <c r="R51" s="206"/>
      <c r="S51" s="838">
        <v>6</v>
      </c>
      <c r="T51" s="828">
        <v>84</v>
      </c>
      <c r="U51" s="837">
        <f>12.8+0.4</f>
        <v>13.200000000000001</v>
      </c>
      <c r="V51" s="836" t="s">
        <v>271</v>
      </c>
      <c r="W51" s="836" t="s">
        <v>1055</v>
      </c>
      <c r="X51" s="206"/>
      <c r="Y51" s="832">
        <v>13</v>
      </c>
      <c r="Z51" s="835"/>
      <c r="AA51" s="37" t="s">
        <v>40</v>
      </c>
      <c r="AB51" s="37" t="s">
        <v>27</v>
      </c>
      <c r="AC51" s="37" t="s">
        <v>3</v>
      </c>
      <c r="AD51" s="835"/>
      <c r="AE51" s="834" t="s">
        <v>188</v>
      </c>
      <c r="AF51" s="37" t="s">
        <v>40</v>
      </c>
      <c r="AG51" s="36"/>
      <c r="AH51" s="822" t="s">
        <v>1054</v>
      </c>
      <c r="AI51" s="821" t="s">
        <v>3</v>
      </c>
    </row>
    <row r="52" spans="1:35" ht="8.25">
      <c r="A52" s="838">
        <v>55</v>
      </c>
      <c r="B52" s="828">
        <v>210</v>
      </c>
      <c r="C52" s="835">
        <v>9.1</v>
      </c>
      <c r="D52" s="839" t="s">
        <v>221</v>
      </c>
      <c r="E52" s="836" t="s">
        <v>151</v>
      </c>
      <c r="F52" s="213"/>
      <c r="G52" s="832">
        <v>37.5</v>
      </c>
      <c r="H52" s="835"/>
      <c r="I52" s="37" t="s">
        <v>3</v>
      </c>
      <c r="J52" s="16"/>
      <c r="K52" s="16" t="s">
        <v>301</v>
      </c>
      <c r="L52" s="37" t="s">
        <v>33</v>
      </c>
      <c r="M52" s="831">
        <v>45.8</v>
      </c>
      <c r="N52" s="37" t="s">
        <v>3</v>
      </c>
      <c r="O52" s="36"/>
      <c r="P52" s="830" t="s">
        <v>1053</v>
      </c>
      <c r="Q52" s="822" t="s">
        <v>3</v>
      </c>
      <c r="R52" s="206"/>
      <c r="S52" s="838">
        <v>5</v>
      </c>
      <c r="T52" s="828">
        <v>80</v>
      </c>
      <c r="U52" s="837">
        <v>13.5</v>
      </c>
      <c r="V52" s="836" t="s">
        <v>132</v>
      </c>
      <c r="W52" s="836" t="s">
        <v>1052</v>
      </c>
      <c r="X52" s="206"/>
      <c r="Y52" s="832">
        <v>12.5</v>
      </c>
      <c r="Z52" s="835"/>
      <c r="AA52" s="37" t="s">
        <v>43</v>
      </c>
      <c r="AB52" s="37" t="s">
        <v>33</v>
      </c>
      <c r="AC52" s="37" t="s">
        <v>520</v>
      </c>
      <c r="AD52" s="835"/>
      <c r="AE52" s="834" t="s">
        <v>189</v>
      </c>
      <c r="AF52" s="37" t="s">
        <v>43</v>
      </c>
      <c r="AG52" s="36"/>
      <c r="AH52" s="822" t="s">
        <v>1051</v>
      </c>
      <c r="AI52" s="821" t="s">
        <v>3</v>
      </c>
    </row>
    <row r="53" spans="1:35" ht="8.25">
      <c r="A53" s="838">
        <v>54</v>
      </c>
      <c r="B53" s="828">
        <v>208</v>
      </c>
      <c r="C53" s="835" t="s">
        <v>51</v>
      </c>
      <c r="D53" s="839" t="s">
        <v>222</v>
      </c>
      <c r="E53" s="836" t="s">
        <v>956</v>
      </c>
      <c r="F53" s="213"/>
      <c r="G53" s="832">
        <v>37</v>
      </c>
      <c r="H53" s="835"/>
      <c r="I53" s="37" t="s">
        <v>300</v>
      </c>
      <c r="J53" s="16"/>
      <c r="K53" s="565" t="s">
        <v>299</v>
      </c>
      <c r="L53" s="37" t="s">
        <v>3</v>
      </c>
      <c r="M53" s="831">
        <v>46.6</v>
      </c>
      <c r="N53" s="37" t="s">
        <v>356</v>
      </c>
      <c r="O53" s="36"/>
      <c r="P53" s="830" t="s">
        <v>1050</v>
      </c>
      <c r="Q53" s="822">
        <v>22</v>
      </c>
      <c r="R53" s="206"/>
      <c r="S53" s="838">
        <v>4</v>
      </c>
      <c r="T53" s="828">
        <v>76</v>
      </c>
      <c r="U53" s="837">
        <v>13.8</v>
      </c>
      <c r="V53" s="836" t="s">
        <v>137</v>
      </c>
      <c r="W53" s="836" t="s">
        <v>1049</v>
      </c>
      <c r="X53" s="206"/>
      <c r="Y53" s="832">
        <v>12</v>
      </c>
      <c r="Z53" s="835"/>
      <c r="AA53" s="37" t="s">
        <v>44</v>
      </c>
      <c r="AB53" s="37" t="s">
        <v>37</v>
      </c>
      <c r="AC53" s="37" t="s">
        <v>3</v>
      </c>
      <c r="AD53" s="835"/>
      <c r="AE53" s="834" t="s">
        <v>190</v>
      </c>
      <c r="AF53" s="37" t="s">
        <v>44</v>
      </c>
      <c r="AG53" s="36"/>
      <c r="AH53" s="822" t="s">
        <v>1048</v>
      </c>
      <c r="AI53" s="821">
        <v>2</v>
      </c>
    </row>
    <row r="54" spans="1:35" ht="8.25">
      <c r="A54" s="838">
        <v>53</v>
      </c>
      <c r="B54" s="828">
        <v>206</v>
      </c>
      <c r="C54" s="835" t="s">
        <v>51</v>
      </c>
      <c r="D54" s="839" t="s">
        <v>223</v>
      </c>
      <c r="E54" s="836" t="s">
        <v>952</v>
      </c>
      <c r="F54" s="213"/>
      <c r="G54" s="832">
        <v>36.5</v>
      </c>
      <c r="H54" s="835"/>
      <c r="I54" s="37" t="s">
        <v>3</v>
      </c>
      <c r="J54" s="16"/>
      <c r="K54" s="16" t="s">
        <v>298</v>
      </c>
      <c r="L54" s="37" t="s">
        <v>3</v>
      </c>
      <c r="M54" s="831">
        <v>47.4</v>
      </c>
      <c r="N54" s="37" t="s">
        <v>3</v>
      </c>
      <c r="O54" s="36"/>
      <c r="P54" s="830" t="s">
        <v>1047</v>
      </c>
      <c r="Q54" s="822" t="s">
        <v>3</v>
      </c>
      <c r="R54" s="206"/>
      <c r="S54" s="838">
        <v>3</v>
      </c>
      <c r="T54" s="828">
        <v>71</v>
      </c>
      <c r="U54" s="837">
        <v>14.1</v>
      </c>
      <c r="V54" s="836" t="s">
        <v>275</v>
      </c>
      <c r="W54" s="836" t="s">
        <v>1046</v>
      </c>
      <c r="X54" s="206"/>
      <c r="Y54" s="832">
        <v>11</v>
      </c>
      <c r="Z54" s="835"/>
      <c r="AA54" s="37" t="s">
        <v>46</v>
      </c>
      <c r="AB54" s="37" t="s">
        <v>40</v>
      </c>
      <c r="AC54" s="37" t="s">
        <v>3</v>
      </c>
      <c r="AD54" s="835"/>
      <c r="AE54" s="834" t="s">
        <v>191</v>
      </c>
      <c r="AF54" s="37" t="s">
        <v>46</v>
      </c>
      <c r="AG54" s="36"/>
      <c r="AH54" s="822" t="s">
        <v>1045</v>
      </c>
      <c r="AI54" s="821" t="s">
        <v>3</v>
      </c>
    </row>
    <row r="55" spans="1:35" ht="8.25">
      <c r="A55" s="838">
        <v>52</v>
      </c>
      <c r="B55" s="828">
        <v>204</v>
      </c>
      <c r="C55" s="835">
        <v>9.2</v>
      </c>
      <c r="D55" s="839" t="s">
        <v>224</v>
      </c>
      <c r="E55" s="836" t="s">
        <v>950</v>
      </c>
      <c r="F55" s="213"/>
      <c r="G55" s="832">
        <v>36</v>
      </c>
      <c r="H55" s="835"/>
      <c r="I55" s="37" t="s">
        <v>297</v>
      </c>
      <c r="J55" s="16"/>
      <c r="K55" s="565" t="s">
        <v>296</v>
      </c>
      <c r="L55" s="37" t="s">
        <v>35</v>
      </c>
      <c r="M55" s="831">
        <v>48.2</v>
      </c>
      <c r="N55" s="37" t="s">
        <v>354</v>
      </c>
      <c r="O55" s="36"/>
      <c r="P55" s="830" t="s">
        <v>1044</v>
      </c>
      <c r="Q55" s="822">
        <v>21</v>
      </c>
      <c r="R55" s="206"/>
      <c r="S55" s="838">
        <v>2</v>
      </c>
      <c r="T55" s="828">
        <v>66</v>
      </c>
      <c r="U55" s="837">
        <v>14.5</v>
      </c>
      <c r="V55" s="836" t="s">
        <v>147</v>
      </c>
      <c r="W55" s="836" t="s">
        <v>949</v>
      </c>
      <c r="X55" s="206"/>
      <c r="Y55" s="832">
        <v>10</v>
      </c>
      <c r="Z55" s="835"/>
      <c r="AA55" s="37" t="s">
        <v>48</v>
      </c>
      <c r="AB55" s="37" t="s">
        <v>44</v>
      </c>
      <c r="AC55" s="37" t="s">
        <v>3</v>
      </c>
      <c r="AD55" s="835"/>
      <c r="AE55" s="834" t="s">
        <v>192</v>
      </c>
      <c r="AF55" s="37" t="s">
        <v>48</v>
      </c>
      <c r="AG55" s="36"/>
      <c r="AH55" s="822" t="s">
        <v>1043</v>
      </c>
      <c r="AI55" s="821" t="s">
        <v>3</v>
      </c>
    </row>
    <row r="56" spans="1:35" ht="9.75" customHeight="1" thickBot="1">
      <c r="A56" s="829">
        <v>51</v>
      </c>
      <c r="B56" s="833">
        <v>202</v>
      </c>
      <c r="C56" s="824" t="s">
        <v>51</v>
      </c>
      <c r="D56" s="826" t="s">
        <v>225</v>
      </c>
      <c r="E56" s="826" t="s">
        <v>946</v>
      </c>
      <c r="F56" s="213"/>
      <c r="G56" s="832">
        <v>35.5</v>
      </c>
      <c r="H56" s="824"/>
      <c r="I56" s="39" t="s">
        <v>3</v>
      </c>
      <c r="J56" s="16"/>
      <c r="K56" s="16" t="s">
        <v>295</v>
      </c>
      <c r="L56" s="39" t="s">
        <v>3</v>
      </c>
      <c r="M56" s="831">
        <v>49</v>
      </c>
      <c r="N56" s="37" t="s">
        <v>3</v>
      </c>
      <c r="O56" s="36"/>
      <c r="P56" s="830" t="s">
        <v>1042</v>
      </c>
      <c r="Q56" s="822" t="s">
        <v>3</v>
      </c>
      <c r="R56" s="206"/>
      <c r="S56" s="829">
        <v>1</v>
      </c>
      <c r="T56" s="828">
        <v>60</v>
      </c>
      <c r="U56" s="827">
        <v>15</v>
      </c>
      <c r="V56" s="826" t="s">
        <v>154</v>
      </c>
      <c r="W56" s="826" t="s">
        <v>945</v>
      </c>
      <c r="X56" s="206"/>
      <c r="Y56" s="825">
        <v>8</v>
      </c>
      <c r="Z56" s="824"/>
      <c r="AA56" s="39" t="s">
        <v>50</v>
      </c>
      <c r="AB56" s="39" t="s">
        <v>48</v>
      </c>
      <c r="AC56" s="37" t="s">
        <v>512</v>
      </c>
      <c r="AD56" s="824"/>
      <c r="AE56" s="823" t="s">
        <v>193</v>
      </c>
      <c r="AF56" s="37" t="s">
        <v>50</v>
      </c>
      <c r="AG56" s="36"/>
      <c r="AH56" s="822" t="s">
        <v>1041</v>
      </c>
      <c r="AI56" s="821">
        <v>1</v>
      </c>
    </row>
    <row r="57" spans="1:35" ht="6" customHeight="1">
      <c r="A57" s="591"/>
      <c r="B57" s="591"/>
      <c r="C57" s="213"/>
      <c r="D57" s="590"/>
      <c r="E57" s="213"/>
      <c r="F57" s="590"/>
      <c r="G57" s="213"/>
      <c r="H57" s="213"/>
      <c r="I57" s="213"/>
      <c r="J57" s="589"/>
      <c r="K57" s="589"/>
      <c r="L57" s="213"/>
      <c r="M57" s="213"/>
      <c r="N57" s="213"/>
      <c r="O57" s="213"/>
      <c r="P57" s="213"/>
      <c r="Q57" s="213"/>
      <c r="R57" s="213"/>
      <c r="S57" s="588"/>
      <c r="T57" s="588"/>
      <c r="U57" s="588"/>
      <c r="V57" s="588"/>
      <c r="W57" s="588"/>
      <c r="X57" s="588"/>
      <c r="Y57" s="588"/>
      <c r="Z57" s="588"/>
      <c r="AA57" s="588"/>
      <c r="AB57" s="588"/>
      <c r="AC57" s="588"/>
      <c r="AD57" s="588"/>
      <c r="AE57" s="588"/>
      <c r="AF57" s="820"/>
      <c r="AG57" s="820"/>
      <c r="AH57" s="820"/>
      <c r="AI57" s="819"/>
    </row>
    <row r="58" spans="1:35" ht="4.5" customHeight="1">
      <c r="A58" s="127"/>
      <c r="B58" s="127"/>
      <c r="C58" s="127"/>
      <c r="E58" s="586"/>
      <c r="F58" s="586"/>
      <c r="G58" s="586"/>
      <c r="H58" s="586"/>
      <c r="I58" s="586"/>
      <c r="J58" s="586"/>
      <c r="K58" s="586"/>
      <c r="L58" s="586"/>
      <c r="M58" s="586"/>
      <c r="N58" s="818" t="s">
        <v>1040</v>
      </c>
      <c r="O58" s="816"/>
      <c r="P58" s="816"/>
      <c r="Q58" s="816"/>
      <c r="R58" s="816"/>
      <c r="S58" s="816"/>
      <c r="T58" s="816"/>
      <c r="U58" s="816"/>
      <c r="V58" s="816"/>
      <c r="W58" s="816"/>
      <c r="X58" s="816"/>
      <c r="Y58" s="816"/>
      <c r="Z58" s="816"/>
      <c r="AA58" s="816"/>
      <c r="AB58" s="816"/>
      <c r="AC58" s="816"/>
      <c r="AD58" s="816"/>
      <c r="AE58" s="816"/>
      <c r="AF58" s="815"/>
      <c r="AG58" s="815"/>
      <c r="AH58" s="815"/>
      <c r="AI58" s="815"/>
    </row>
    <row r="59" spans="1:35" ht="15.75" customHeight="1">
      <c r="A59" s="585"/>
      <c r="B59" s="251"/>
      <c r="C59" s="251"/>
      <c r="D59" s="251"/>
      <c r="E59" s="251"/>
      <c r="F59" s="251"/>
      <c r="G59" s="20"/>
      <c r="H59" s="20"/>
      <c r="I59" s="20"/>
      <c r="J59" s="20"/>
      <c r="K59" s="20"/>
      <c r="L59" s="127"/>
      <c r="M59" s="127"/>
      <c r="N59" s="817"/>
      <c r="O59" s="816"/>
      <c r="P59" s="816"/>
      <c r="Q59" s="816"/>
      <c r="R59" s="816"/>
      <c r="S59" s="816"/>
      <c r="T59" s="816"/>
      <c r="U59" s="816"/>
      <c r="V59" s="816"/>
      <c r="W59" s="816"/>
      <c r="X59" s="816"/>
      <c r="Y59" s="816"/>
      <c r="Z59" s="816"/>
      <c r="AA59" s="816"/>
      <c r="AB59" s="816"/>
      <c r="AC59" s="816"/>
      <c r="AD59" s="816"/>
      <c r="AE59" s="816"/>
      <c r="AF59" s="815"/>
      <c r="AG59" s="815"/>
      <c r="AH59" s="815"/>
      <c r="AI59" s="815"/>
    </row>
    <row r="60" spans="1:35" ht="12.75">
      <c r="A60" s="117"/>
      <c r="B60" s="117"/>
      <c r="W60" s="188" t="s">
        <v>1039</v>
      </c>
      <c r="AI60" s="583"/>
    </row>
  </sheetData>
  <sheetProtection/>
  <mergeCells count="25">
    <mergeCell ref="D1:Y1"/>
    <mergeCell ref="L2:T2"/>
    <mergeCell ref="C5:F5"/>
    <mergeCell ref="U5:X5"/>
    <mergeCell ref="U3:AG3"/>
    <mergeCell ref="AD5:AE6"/>
    <mergeCell ref="AF5:AF6"/>
    <mergeCell ref="B59:F59"/>
    <mergeCell ref="N58:AI59"/>
    <mergeCell ref="AA5:AA6"/>
    <mergeCell ref="AB5:AB6"/>
    <mergeCell ref="AC5:AC6"/>
    <mergeCell ref="AI5:AI6"/>
    <mergeCell ref="Y5:Y6"/>
    <mergeCell ref="AH5:AH6"/>
    <mergeCell ref="A5:A6"/>
    <mergeCell ref="S5:S6"/>
    <mergeCell ref="G5:H6"/>
    <mergeCell ref="M5:M6"/>
    <mergeCell ref="L5:L6"/>
    <mergeCell ref="K5:K6"/>
    <mergeCell ref="I5:J6"/>
    <mergeCell ref="Q5:Q6"/>
    <mergeCell ref="N5:N6"/>
    <mergeCell ref="P5:P6"/>
  </mergeCells>
  <printOptions/>
  <pageMargins left="0.3937007874015748" right="0.1968503937007874" top="0.1968503937007874" bottom="0.1968503937007874" header="0" footer="0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AM66"/>
  <sheetViews>
    <sheetView view="pageBreakPreview" zoomScaleNormal="200" zoomScaleSheetLayoutView="100" zoomScalePageLayoutView="0" workbookViewId="0" topLeftCell="A2">
      <selection activeCell="S4" sqref="S4:S55"/>
    </sheetView>
  </sheetViews>
  <sheetFormatPr defaultColWidth="9.00390625" defaultRowHeight="12.75"/>
  <cols>
    <col min="1" max="1" width="2.25390625" style="112" customWidth="1"/>
    <col min="2" max="2" width="5.125" style="112" customWidth="1"/>
    <col min="3" max="3" width="5.75390625" style="114" customWidth="1"/>
    <col min="4" max="4" width="6.00390625" style="114" customWidth="1"/>
    <col min="5" max="5" width="4.875" style="113" customWidth="1"/>
    <col min="6" max="6" width="4.25390625" style="113" customWidth="1"/>
    <col min="7" max="7" width="4.125" style="113" hidden="1" customWidth="1"/>
    <col min="8" max="8" width="5.875" style="113" customWidth="1"/>
    <col min="9" max="9" width="1.25" style="113" hidden="1" customWidth="1"/>
    <col min="10" max="10" width="5.875" style="113" customWidth="1"/>
    <col min="11" max="11" width="0.2421875" style="113" hidden="1" customWidth="1"/>
    <col min="12" max="12" width="4.625" style="113" customWidth="1"/>
    <col min="13" max="13" width="6.25390625" style="113" customWidth="1"/>
    <col min="14" max="14" width="5.125" style="113" customWidth="1"/>
    <col min="15" max="15" width="5.25390625" style="113" customWidth="1"/>
    <col min="16" max="16" width="8.375" style="113" customWidth="1"/>
    <col min="17" max="17" width="1.37890625" style="113" hidden="1" customWidth="1"/>
    <col min="18" max="18" width="6.75390625" style="113" customWidth="1"/>
    <col min="19" max="19" width="12.75390625" style="113" customWidth="1"/>
    <col min="20" max="20" width="3.625" style="113" bestFit="1" customWidth="1"/>
    <col min="21" max="21" width="5.25390625" style="113" customWidth="1"/>
    <col min="22" max="22" width="4.375" style="113" bestFit="1" customWidth="1"/>
    <col min="23" max="23" width="5.875" style="112" customWidth="1"/>
    <col min="24" max="24" width="4.375" style="112" hidden="1" customWidth="1"/>
    <col min="25" max="25" width="6.375" style="112" customWidth="1"/>
    <col min="26" max="26" width="5.875" style="112" hidden="1" customWidth="1"/>
    <col min="27" max="28" width="4.75390625" style="112" customWidth="1"/>
    <col min="29" max="29" width="5.75390625" style="112" customWidth="1"/>
    <col min="30" max="30" width="3.875" style="112" hidden="1" customWidth="1"/>
    <col min="31" max="31" width="4.625" style="112" customWidth="1"/>
    <col min="32" max="32" width="6.625" style="112" customWidth="1"/>
    <col min="33" max="33" width="9.25390625" style="112" customWidth="1"/>
    <col min="34" max="34" width="1.12109375" style="112" hidden="1" customWidth="1"/>
    <col min="35" max="35" width="6.375" style="112" customWidth="1"/>
    <col min="36" max="36" width="0.37109375" style="112" customWidth="1"/>
    <col min="37" max="37" width="2.25390625" style="112" hidden="1" customWidth="1"/>
    <col min="38" max="38" width="0.6171875" style="112" hidden="1" customWidth="1"/>
    <col min="39" max="39" width="3.25390625" style="112" customWidth="1"/>
    <col min="40" max="16384" width="9.125" style="112" customWidth="1"/>
  </cols>
  <sheetData>
    <row r="1" spans="3:20" ht="8.25" hidden="1">
      <c r="C1" s="216"/>
      <c r="T1" s="119"/>
    </row>
    <row r="2" spans="3:35" ht="27.75" customHeight="1">
      <c r="C2" s="1037"/>
      <c r="D2" s="1037"/>
      <c r="E2" s="1036" t="s">
        <v>1457</v>
      </c>
      <c r="F2" s="1036"/>
      <c r="G2" s="1036"/>
      <c r="H2" s="1036"/>
      <c r="I2" s="1036"/>
      <c r="J2" s="1036"/>
      <c r="K2" s="1036"/>
      <c r="L2" s="1036"/>
      <c r="M2" s="1036"/>
      <c r="N2" s="1036"/>
      <c r="O2" s="1036"/>
      <c r="P2" s="1036"/>
      <c r="Q2" s="1036"/>
      <c r="R2" s="1036"/>
      <c r="S2" s="1036"/>
      <c r="T2" s="1036"/>
      <c r="U2" s="1036"/>
      <c r="V2" s="1036"/>
      <c r="W2" s="1036"/>
      <c r="X2" s="1036"/>
      <c r="Y2" s="1036"/>
      <c r="Z2" s="1036"/>
      <c r="AA2" s="1036"/>
      <c r="AB2" s="1036"/>
      <c r="AC2" s="1036"/>
      <c r="AD2" s="1033"/>
      <c r="AE2" s="1033"/>
      <c r="AF2" s="1035"/>
      <c r="AG2" s="1034"/>
      <c r="AH2" s="1033"/>
      <c r="AI2" s="1032"/>
    </row>
    <row r="3" spans="3:35" s="188" customFormat="1" ht="11.25" customHeight="1">
      <c r="C3" s="1031" t="s">
        <v>1456</v>
      </c>
      <c r="D3" s="1031"/>
      <c r="E3" s="1031"/>
      <c r="F3" s="1031"/>
      <c r="G3" s="1031"/>
      <c r="H3" s="1031"/>
      <c r="I3" s="214"/>
      <c r="J3" s="214"/>
      <c r="K3" s="214"/>
      <c r="L3" s="214"/>
      <c r="M3" s="214"/>
      <c r="N3" s="214"/>
      <c r="O3" s="214"/>
      <c r="P3" s="214"/>
      <c r="Q3" s="214"/>
      <c r="R3" s="1030"/>
      <c r="S3" s="679"/>
      <c r="T3" s="1029" t="s">
        <v>1455</v>
      </c>
      <c r="U3" s="1029"/>
      <c r="V3" s="1028"/>
      <c r="W3" s="212"/>
      <c r="X3" s="212"/>
      <c r="Y3" s="212"/>
      <c r="Z3" s="212"/>
      <c r="AA3" s="212"/>
      <c r="AB3" s="212"/>
      <c r="AC3" s="212"/>
      <c r="AD3" s="211"/>
      <c r="AE3" s="211"/>
      <c r="AF3" s="211"/>
      <c r="AG3" s="211"/>
      <c r="AH3" s="211"/>
      <c r="AI3" s="1027"/>
    </row>
    <row r="4" spans="3:35" s="188" customFormat="1" ht="12" customHeight="1">
      <c r="C4" s="1020" t="s">
        <v>0</v>
      </c>
      <c r="D4" s="210" t="s">
        <v>392</v>
      </c>
      <c r="E4" s="262" t="s">
        <v>60</v>
      </c>
      <c r="F4" s="263"/>
      <c r="G4" s="1025"/>
      <c r="H4" s="1024" t="s">
        <v>1453</v>
      </c>
      <c r="I4" s="1026"/>
      <c r="J4" s="551" t="s">
        <v>1296</v>
      </c>
      <c r="K4" s="555"/>
      <c r="L4" s="550"/>
      <c r="M4" s="267" t="s">
        <v>388</v>
      </c>
      <c r="N4" s="555" t="s">
        <v>1454</v>
      </c>
      <c r="O4" s="550"/>
      <c r="P4" s="272" t="s">
        <v>69</v>
      </c>
      <c r="Q4" s="888"/>
      <c r="R4" s="272" t="s">
        <v>719</v>
      </c>
      <c r="S4" s="952" t="s">
        <v>68</v>
      </c>
      <c r="T4" s="265" t="s">
        <v>0</v>
      </c>
      <c r="U4" s="205"/>
      <c r="V4" s="262" t="s">
        <v>60</v>
      </c>
      <c r="W4" s="263"/>
      <c r="X4" s="1025"/>
      <c r="Y4" s="1024" t="s">
        <v>1453</v>
      </c>
      <c r="Z4" s="203"/>
      <c r="AA4" s="551" t="s">
        <v>1296</v>
      </c>
      <c r="AB4" s="555"/>
      <c r="AC4" s="267" t="s">
        <v>388</v>
      </c>
      <c r="AD4" s="1023" t="s">
        <v>502</v>
      </c>
      <c r="AE4" s="1022"/>
      <c r="AF4" s="1021"/>
      <c r="AG4" s="271" t="s">
        <v>1452</v>
      </c>
      <c r="AH4" s="199"/>
      <c r="AI4" s="271" t="s">
        <v>386</v>
      </c>
    </row>
    <row r="5" spans="3:35" s="188" customFormat="1" ht="34.5" customHeight="1">
      <c r="C5" s="1020"/>
      <c r="D5" s="189" t="s">
        <v>384</v>
      </c>
      <c r="E5" s="195" t="s">
        <v>1451</v>
      </c>
      <c r="F5" s="195" t="s">
        <v>1448</v>
      </c>
      <c r="G5" s="887"/>
      <c r="H5" s="1018"/>
      <c r="I5" s="926"/>
      <c r="J5" s="1017" t="s">
        <v>1288</v>
      </c>
      <c r="K5" s="1017"/>
      <c r="L5" s="1017" t="s">
        <v>1287</v>
      </c>
      <c r="M5" s="268"/>
      <c r="N5" s="1019" t="s">
        <v>1450</v>
      </c>
      <c r="O5" s="1016" t="s">
        <v>1447</v>
      </c>
      <c r="P5" s="272"/>
      <c r="Q5" s="194"/>
      <c r="R5" s="272"/>
      <c r="S5" s="952"/>
      <c r="T5" s="266"/>
      <c r="U5" s="193" t="s">
        <v>384</v>
      </c>
      <c r="V5" s="195" t="s">
        <v>1449</v>
      </c>
      <c r="W5" s="195" t="s">
        <v>1448</v>
      </c>
      <c r="X5" s="887"/>
      <c r="Y5" s="1018"/>
      <c r="Z5" s="926"/>
      <c r="AA5" s="1017" t="s">
        <v>1288</v>
      </c>
      <c r="AB5" s="1016" t="s">
        <v>1287</v>
      </c>
      <c r="AC5" s="268"/>
      <c r="AD5" s="192"/>
      <c r="AE5" s="1015" t="s">
        <v>1400</v>
      </c>
      <c r="AF5" s="1015" t="s">
        <v>1447</v>
      </c>
      <c r="AG5" s="271"/>
      <c r="AH5" s="191"/>
      <c r="AI5" s="271"/>
    </row>
    <row r="6" spans="3:35" s="165" customFormat="1" ht="10.5" customHeight="1">
      <c r="C6" s="743">
        <v>100</v>
      </c>
      <c r="D6" s="991">
        <v>180</v>
      </c>
      <c r="E6" s="998" t="s">
        <v>455</v>
      </c>
      <c r="F6" s="959" t="s">
        <v>241</v>
      </c>
      <c r="G6" s="990"/>
      <c r="H6" s="982" t="s">
        <v>132</v>
      </c>
      <c r="I6" s="981"/>
      <c r="J6" s="953" t="s">
        <v>361</v>
      </c>
      <c r="K6" s="1014"/>
      <c r="L6" s="1013" t="s">
        <v>380</v>
      </c>
      <c r="M6" s="737">
        <v>25</v>
      </c>
      <c r="N6" s="969">
        <v>16</v>
      </c>
      <c r="O6" s="977" t="s">
        <v>587</v>
      </c>
      <c r="P6" s="941" t="s">
        <v>361</v>
      </c>
      <c r="Q6" s="978"/>
      <c r="R6" s="1008">
        <v>80</v>
      </c>
      <c r="S6" s="952"/>
      <c r="T6" s="737">
        <v>50</v>
      </c>
      <c r="U6" s="991">
        <v>130</v>
      </c>
      <c r="V6" s="959" t="s">
        <v>410</v>
      </c>
      <c r="W6" s="949" t="s">
        <v>324</v>
      </c>
      <c r="X6" s="983"/>
      <c r="Y6" s="982" t="s">
        <v>745</v>
      </c>
      <c r="Z6" s="981"/>
      <c r="AA6" s="953" t="s">
        <v>42</v>
      </c>
      <c r="AB6" s="953" t="s">
        <v>379</v>
      </c>
      <c r="AC6" s="941" t="s">
        <v>3</v>
      </c>
      <c r="AD6" s="969"/>
      <c r="AE6" s="980">
        <v>29</v>
      </c>
      <c r="AF6" s="954" t="s">
        <v>344</v>
      </c>
      <c r="AG6" s="953" t="s">
        <v>1</v>
      </c>
      <c r="AH6" s="987"/>
      <c r="AI6" s="1008">
        <v>15</v>
      </c>
    </row>
    <row r="7" spans="3:35" ht="10.5" customHeight="1">
      <c r="C7" s="950">
        <v>99</v>
      </c>
      <c r="D7" s="960">
        <v>179</v>
      </c>
      <c r="E7" s="998" t="s">
        <v>1376</v>
      </c>
      <c r="F7" s="959" t="s">
        <v>242</v>
      </c>
      <c r="G7" s="973"/>
      <c r="H7" s="947" t="s">
        <v>134</v>
      </c>
      <c r="I7" s="964"/>
      <c r="J7" s="941" t="s">
        <v>3</v>
      </c>
      <c r="K7" s="956"/>
      <c r="L7" s="941" t="s">
        <v>3</v>
      </c>
      <c r="M7" s="941" t="s">
        <v>3</v>
      </c>
      <c r="N7" s="955">
        <v>16.2</v>
      </c>
      <c r="O7" s="977" t="s">
        <v>584</v>
      </c>
      <c r="P7" s="941" t="s">
        <v>3</v>
      </c>
      <c r="Q7" s="1012"/>
      <c r="R7" s="968">
        <v>78</v>
      </c>
      <c r="S7" s="952"/>
      <c r="T7" s="723">
        <v>49</v>
      </c>
      <c r="U7" s="960">
        <v>129</v>
      </c>
      <c r="V7" s="959" t="s">
        <v>1375</v>
      </c>
      <c r="W7" s="949" t="s">
        <v>121</v>
      </c>
      <c r="X7" s="1006"/>
      <c r="Y7" s="947" t="s">
        <v>1358</v>
      </c>
      <c r="Z7" s="964"/>
      <c r="AA7" s="941" t="s">
        <v>3</v>
      </c>
      <c r="AB7" s="941" t="s">
        <v>378</v>
      </c>
      <c r="AC7" s="723">
        <v>8</v>
      </c>
      <c r="AD7" s="977"/>
      <c r="AE7" s="955">
        <v>29.4</v>
      </c>
      <c r="AF7" s="954" t="s">
        <v>342</v>
      </c>
      <c r="AG7" s="941" t="s">
        <v>3</v>
      </c>
      <c r="AH7" s="961"/>
      <c r="AI7" s="941" t="s">
        <v>3</v>
      </c>
    </row>
    <row r="8" spans="3:35" ht="12">
      <c r="C8" s="950">
        <v>98</v>
      </c>
      <c r="D8" s="960">
        <v>178</v>
      </c>
      <c r="E8" s="998" t="s">
        <v>453</v>
      </c>
      <c r="F8" s="959" t="s">
        <v>243</v>
      </c>
      <c r="G8" s="973"/>
      <c r="H8" s="947" t="s">
        <v>136</v>
      </c>
      <c r="I8" s="964"/>
      <c r="J8" s="941" t="s">
        <v>3</v>
      </c>
      <c r="K8" s="956"/>
      <c r="L8" s="956" t="s">
        <v>377</v>
      </c>
      <c r="M8" s="941" t="s">
        <v>3</v>
      </c>
      <c r="N8" s="969">
        <v>16.4</v>
      </c>
      <c r="O8" s="977" t="s">
        <v>581</v>
      </c>
      <c r="P8" s="941" t="s">
        <v>360</v>
      </c>
      <c r="Q8" s="961"/>
      <c r="R8" s="968">
        <v>76</v>
      </c>
      <c r="S8" s="952"/>
      <c r="T8" s="723">
        <v>48</v>
      </c>
      <c r="U8" s="960">
        <v>128</v>
      </c>
      <c r="V8" s="959" t="s">
        <v>1370</v>
      </c>
      <c r="W8" s="949" t="s">
        <v>1220</v>
      </c>
      <c r="X8" s="1006"/>
      <c r="Y8" s="947">
        <v>12.16</v>
      </c>
      <c r="Z8" s="964"/>
      <c r="AA8" s="941" t="s">
        <v>52</v>
      </c>
      <c r="AB8" s="941" t="s">
        <v>376</v>
      </c>
      <c r="AC8" s="941" t="s">
        <v>3</v>
      </c>
      <c r="AD8" s="977"/>
      <c r="AE8" s="955">
        <v>29.8</v>
      </c>
      <c r="AF8" s="954" t="s">
        <v>39</v>
      </c>
      <c r="AG8" s="941" t="s">
        <v>4</v>
      </c>
      <c r="AH8" s="961"/>
      <c r="AI8" s="966">
        <v>14</v>
      </c>
    </row>
    <row r="9" spans="3:35" ht="12">
      <c r="C9" s="950">
        <v>97</v>
      </c>
      <c r="D9" s="960">
        <v>177</v>
      </c>
      <c r="E9" s="998" t="s">
        <v>1368</v>
      </c>
      <c r="F9" s="959" t="s">
        <v>244</v>
      </c>
      <c r="G9" s="973"/>
      <c r="H9" s="947" t="s">
        <v>529</v>
      </c>
      <c r="I9" s="964"/>
      <c r="J9" s="941" t="s">
        <v>360</v>
      </c>
      <c r="K9" s="1011"/>
      <c r="L9" s="941" t="s">
        <v>3</v>
      </c>
      <c r="M9" s="723">
        <v>24</v>
      </c>
      <c r="N9" s="955">
        <v>16.6</v>
      </c>
      <c r="O9" s="977" t="s">
        <v>832</v>
      </c>
      <c r="P9" s="941" t="s">
        <v>3</v>
      </c>
      <c r="Q9" s="961"/>
      <c r="R9" s="968">
        <v>74</v>
      </c>
      <c r="S9" s="952"/>
      <c r="T9" s="723">
        <v>47</v>
      </c>
      <c r="U9" s="960">
        <v>127</v>
      </c>
      <c r="V9" s="959" t="s">
        <v>409</v>
      </c>
      <c r="W9" s="949" t="s">
        <v>826</v>
      </c>
      <c r="X9" s="1006"/>
      <c r="Y9" s="947" t="s">
        <v>1352</v>
      </c>
      <c r="Z9" s="964"/>
      <c r="AA9" s="941" t="s">
        <v>3</v>
      </c>
      <c r="AB9" s="941" t="s">
        <v>375</v>
      </c>
      <c r="AC9" s="941" t="s">
        <v>3</v>
      </c>
      <c r="AD9" s="977"/>
      <c r="AE9" s="955">
        <v>30.2</v>
      </c>
      <c r="AF9" s="954" t="s">
        <v>338</v>
      </c>
      <c r="AG9" s="941" t="s">
        <v>3</v>
      </c>
      <c r="AH9" s="961"/>
      <c r="AI9" s="941" t="s">
        <v>3</v>
      </c>
    </row>
    <row r="10" spans="3:35" ht="12">
      <c r="C10" s="950">
        <v>96</v>
      </c>
      <c r="D10" s="960">
        <v>176</v>
      </c>
      <c r="E10" s="998" t="s">
        <v>451</v>
      </c>
      <c r="F10" s="959" t="s">
        <v>245</v>
      </c>
      <c r="G10" s="973"/>
      <c r="H10" s="947" t="s">
        <v>928</v>
      </c>
      <c r="I10" s="964"/>
      <c r="J10" s="941" t="s">
        <v>3</v>
      </c>
      <c r="K10" s="956"/>
      <c r="L10" s="956" t="s">
        <v>374</v>
      </c>
      <c r="M10" s="941" t="s">
        <v>3</v>
      </c>
      <c r="N10" s="969">
        <v>16.8</v>
      </c>
      <c r="O10" s="977" t="s">
        <v>835</v>
      </c>
      <c r="P10" s="941" t="s">
        <v>357</v>
      </c>
      <c r="Q10" s="961"/>
      <c r="R10" s="968">
        <v>72</v>
      </c>
      <c r="S10" s="952"/>
      <c r="T10" s="723">
        <v>46</v>
      </c>
      <c r="U10" s="960">
        <v>126</v>
      </c>
      <c r="V10" s="959" t="s">
        <v>1364</v>
      </c>
      <c r="W10" s="949" t="s">
        <v>1213</v>
      </c>
      <c r="X10" s="1006"/>
      <c r="Y10" s="947" t="s">
        <v>1350</v>
      </c>
      <c r="Z10" s="964"/>
      <c r="AA10" s="941" t="s">
        <v>53</v>
      </c>
      <c r="AB10" s="941" t="s">
        <v>373</v>
      </c>
      <c r="AC10" s="723">
        <v>7</v>
      </c>
      <c r="AD10" s="977"/>
      <c r="AE10" s="955">
        <v>30.6</v>
      </c>
      <c r="AF10" s="954" t="s">
        <v>336</v>
      </c>
      <c r="AG10" s="941" t="s">
        <v>5</v>
      </c>
      <c r="AH10" s="961"/>
      <c r="AI10" s="968">
        <v>13</v>
      </c>
    </row>
    <row r="11" spans="3:35" s="141" customFormat="1" ht="12">
      <c r="C11" s="950">
        <v>95</v>
      </c>
      <c r="D11" s="960">
        <v>175</v>
      </c>
      <c r="E11" s="999" t="s">
        <v>1325</v>
      </c>
      <c r="F11" s="975" t="s">
        <v>246</v>
      </c>
      <c r="G11" s="973"/>
      <c r="H11" s="947" t="s">
        <v>275</v>
      </c>
      <c r="I11" s="964"/>
      <c r="J11" s="941" t="s">
        <v>3</v>
      </c>
      <c r="K11" s="1011"/>
      <c r="L11" s="941" t="s">
        <v>3</v>
      </c>
      <c r="M11" s="941" t="s">
        <v>3</v>
      </c>
      <c r="N11" s="955">
        <v>17</v>
      </c>
      <c r="O11" s="977" t="s">
        <v>841</v>
      </c>
      <c r="P11" s="941" t="s">
        <v>3</v>
      </c>
      <c r="Q11" s="961"/>
      <c r="R11" s="968">
        <v>70</v>
      </c>
      <c r="S11" s="952"/>
      <c r="T11" s="723">
        <v>45</v>
      </c>
      <c r="U11" s="960">
        <v>125</v>
      </c>
      <c r="V11" s="975" t="s">
        <v>1361</v>
      </c>
      <c r="W11" s="1007" t="s">
        <v>270</v>
      </c>
      <c r="X11" s="1006"/>
      <c r="Y11" s="947" t="s">
        <v>732</v>
      </c>
      <c r="Z11" s="964"/>
      <c r="AA11" s="941" t="s">
        <v>3</v>
      </c>
      <c r="AB11" s="941" t="s">
        <v>372</v>
      </c>
      <c r="AC11" s="941" t="s">
        <v>3</v>
      </c>
      <c r="AD11" s="977"/>
      <c r="AE11" s="955">
        <v>31</v>
      </c>
      <c r="AF11" s="954" t="s">
        <v>41</v>
      </c>
      <c r="AG11" s="941" t="s">
        <v>3</v>
      </c>
      <c r="AH11" s="961"/>
      <c r="AI11" s="941" t="s">
        <v>3</v>
      </c>
    </row>
    <row r="12" spans="3:35" ht="12">
      <c r="C12" s="950">
        <v>94</v>
      </c>
      <c r="D12" s="960">
        <v>174</v>
      </c>
      <c r="E12" s="998" t="s">
        <v>449</v>
      </c>
      <c r="F12" s="959" t="s">
        <v>247</v>
      </c>
      <c r="G12" s="973"/>
      <c r="H12" s="947" t="s">
        <v>917</v>
      </c>
      <c r="I12" s="964"/>
      <c r="J12" s="941" t="s">
        <v>357</v>
      </c>
      <c r="K12" s="956"/>
      <c r="L12" s="970" t="s">
        <v>371</v>
      </c>
      <c r="M12" s="723">
        <v>23</v>
      </c>
      <c r="N12" s="969">
        <v>17.2</v>
      </c>
      <c r="O12" s="977" t="s">
        <v>844</v>
      </c>
      <c r="P12" s="941" t="s">
        <v>356</v>
      </c>
      <c r="Q12" s="961"/>
      <c r="R12" s="968">
        <v>68</v>
      </c>
      <c r="S12" s="952"/>
      <c r="T12" s="723">
        <v>44</v>
      </c>
      <c r="U12" s="960">
        <v>124</v>
      </c>
      <c r="V12" s="959" t="s">
        <v>1359</v>
      </c>
      <c r="W12" s="949" t="s">
        <v>802</v>
      </c>
      <c r="X12" s="1006"/>
      <c r="Y12" s="947" t="s">
        <v>1346</v>
      </c>
      <c r="Z12" s="964"/>
      <c r="AA12" s="941" t="s">
        <v>54</v>
      </c>
      <c r="AB12" s="941" t="s">
        <v>369</v>
      </c>
      <c r="AC12" s="941" t="s">
        <v>3</v>
      </c>
      <c r="AD12" s="977"/>
      <c r="AE12" s="955">
        <v>31.5</v>
      </c>
      <c r="AF12" s="954" t="s">
        <v>332</v>
      </c>
      <c r="AG12" s="941" t="s">
        <v>6</v>
      </c>
      <c r="AH12" s="961"/>
      <c r="AI12" s="941" t="s">
        <v>3</v>
      </c>
    </row>
    <row r="13" spans="3:35" ht="12">
      <c r="C13" s="950">
        <v>93</v>
      </c>
      <c r="D13" s="960">
        <v>173</v>
      </c>
      <c r="E13" s="998" t="s">
        <v>1356</v>
      </c>
      <c r="F13" s="959" t="s">
        <v>248</v>
      </c>
      <c r="G13" s="973"/>
      <c r="H13" s="947" t="s">
        <v>974</v>
      </c>
      <c r="I13" s="964"/>
      <c r="J13" s="941" t="s">
        <v>3</v>
      </c>
      <c r="K13" s="1011"/>
      <c r="L13" s="941" t="s">
        <v>3</v>
      </c>
      <c r="M13" s="941" t="s">
        <v>3</v>
      </c>
      <c r="N13" s="955">
        <v>17.4</v>
      </c>
      <c r="O13" s="977" t="s">
        <v>840</v>
      </c>
      <c r="P13" s="941" t="s">
        <v>3</v>
      </c>
      <c r="Q13" s="961"/>
      <c r="R13" s="968">
        <v>66</v>
      </c>
      <c r="S13" s="952"/>
      <c r="T13" s="723">
        <v>43</v>
      </c>
      <c r="U13" s="960">
        <v>123</v>
      </c>
      <c r="V13" s="959" t="s">
        <v>407</v>
      </c>
      <c r="W13" s="949" t="s">
        <v>128</v>
      </c>
      <c r="X13" s="1006"/>
      <c r="Y13" s="947" t="s">
        <v>1344</v>
      </c>
      <c r="Z13" s="964"/>
      <c r="AA13" s="941" t="s">
        <v>3</v>
      </c>
      <c r="AB13" s="941" t="s">
        <v>367</v>
      </c>
      <c r="AC13" s="723">
        <v>6</v>
      </c>
      <c r="AD13" s="977"/>
      <c r="AE13" s="955">
        <v>32</v>
      </c>
      <c r="AF13" s="954" t="s">
        <v>965</v>
      </c>
      <c r="AG13" s="941" t="s">
        <v>3</v>
      </c>
      <c r="AH13" s="961"/>
      <c r="AI13" s="941" t="s">
        <v>27</v>
      </c>
    </row>
    <row r="14" spans="3:35" ht="12">
      <c r="C14" s="950">
        <v>92</v>
      </c>
      <c r="D14" s="960">
        <v>172</v>
      </c>
      <c r="E14" s="998" t="s">
        <v>448</v>
      </c>
      <c r="F14" s="959" t="s">
        <v>249</v>
      </c>
      <c r="G14" s="973"/>
      <c r="H14" s="947" t="s">
        <v>903</v>
      </c>
      <c r="I14" s="964"/>
      <c r="J14" s="941" t="s">
        <v>3</v>
      </c>
      <c r="K14" s="956"/>
      <c r="L14" s="956" t="s">
        <v>366</v>
      </c>
      <c r="M14" s="941" t="s">
        <v>3</v>
      </c>
      <c r="N14" s="969">
        <v>17.6</v>
      </c>
      <c r="O14" s="977" t="s">
        <v>566</v>
      </c>
      <c r="P14" s="941" t="s">
        <v>354</v>
      </c>
      <c r="Q14" s="961"/>
      <c r="R14" s="968">
        <v>64</v>
      </c>
      <c r="S14" s="952"/>
      <c r="T14" s="723">
        <v>42</v>
      </c>
      <c r="U14" s="960">
        <v>122</v>
      </c>
      <c r="V14" s="959" t="s">
        <v>1008</v>
      </c>
      <c r="W14" s="949" t="s">
        <v>994</v>
      </c>
      <c r="X14" s="1006"/>
      <c r="Y14" s="947" t="s">
        <v>1341</v>
      </c>
      <c r="Z14" s="964"/>
      <c r="AA14" s="941" t="s">
        <v>55</v>
      </c>
      <c r="AB14" s="941" t="s">
        <v>365</v>
      </c>
      <c r="AC14" s="941" t="s">
        <v>3</v>
      </c>
      <c r="AD14" s="977"/>
      <c r="AE14" s="955">
        <v>32.5</v>
      </c>
      <c r="AF14" s="954" t="s">
        <v>45</v>
      </c>
      <c r="AG14" s="941" t="s">
        <v>7</v>
      </c>
      <c r="AH14" s="961"/>
      <c r="AI14" s="941" t="s">
        <v>3</v>
      </c>
    </row>
    <row r="15" spans="3:35" ht="12">
      <c r="C15" s="950">
        <v>91</v>
      </c>
      <c r="D15" s="960">
        <v>171</v>
      </c>
      <c r="E15" s="998" t="s">
        <v>1351</v>
      </c>
      <c r="F15" s="959" t="s">
        <v>250</v>
      </c>
      <c r="G15" s="973"/>
      <c r="H15" s="947" t="s">
        <v>970</v>
      </c>
      <c r="I15" s="964"/>
      <c r="J15" s="941" t="s">
        <v>356</v>
      </c>
      <c r="K15" s="1011"/>
      <c r="L15" s="941" t="s">
        <v>3</v>
      </c>
      <c r="M15" s="723">
        <v>22</v>
      </c>
      <c r="N15" s="955">
        <v>17.8</v>
      </c>
      <c r="O15" s="977" t="s">
        <v>831</v>
      </c>
      <c r="P15" s="941" t="s">
        <v>3</v>
      </c>
      <c r="Q15" s="961"/>
      <c r="R15" s="968">
        <v>62</v>
      </c>
      <c r="S15" s="952"/>
      <c r="T15" s="723">
        <v>41</v>
      </c>
      <c r="U15" s="960">
        <v>121</v>
      </c>
      <c r="V15" s="959" t="s">
        <v>1005</v>
      </c>
      <c r="W15" s="949" t="s">
        <v>775</v>
      </c>
      <c r="X15" s="1006"/>
      <c r="Y15" s="947" t="s">
        <v>1340</v>
      </c>
      <c r="Z15" s="964"/>
      <c r="AA15" s="941" t="s">
        <v>3</v>
      </c>
      <c r="AB15" s="941" t="s">
        <v>363</v>
      </c>
      <c r="AC15" s="941" t="s">
        <v>3</v>
      </c>
      <c r="AD15" s="977"/>
      <c r="AE15" s="955">
        <v>33</v>
      </c>
      <c r="AF15" s="962" t="s">
        <v>449</v>
      </c>
      <c r="AG15" s="941" t="s">
        <v>3</v>
      </c>
      <c r="AH15" s="961"/>
      <c r="AI15" s="941" t="s">
        <v>3</v>
      </c>
    </row>
    <row r="16" spans="3:35" s="165" customFormat="1" ht="12">
      <c r="C16" s="743">
        <v>90</v>
      </c>
      <c r="D16" s="991">
        <v>170</v>
      </c>
      <c r="E16" s="998" t="s">
        <v>447</v>
      </c>
      <c r="F16" s="959" t="s">
        <v>251</v>
      </c>
      <c r="G16" s="990"/>
      <c r="H16" s="982" t="s">
        <v>148</v>
      </c>
      <c r="I16" s="981"/>
      <c r="J16" s="953" t="s">
        <v>3</v>
      </c>
      <c r="K16" s="953"/>
      <c r="L16" s="989" t="s">
        <v>362</v>
      </c>
      <c r="M16" s="941" t="s">
        <v>3</v>
      </c>
      <c r="N16" s="969">
        <v>18</v>
      </c>
      <c r="O16" s="977" t="s">
        <v>825</v>
      </c>
      <c r="P16" s="941" t="s">
        <v>353</v>
      </c>
      <c r="Q16" s="978"/>
      <c r="R16" s="1008">
        <v>60</v>
      </c>
      <c r="S16" s="952"/>
      <c r="T16" s="737">
        <v>40</v>
      </c>
      <c r="U16" s="991">
        <v>120</v>
      </c>
      <c r="V16" s="959" t="s">
        <v>405</v>
      </c>
      <c r="W16" s="949" t="s">
        <v>132</v>
      </c>
      <c r="X16" s="983"/>
      <c r="Y16" s="982" t="s">
        <v>1055</v>
      </c>
      <c r="Z16" s="981"/>
      <c r="AA16" s="953" t="s">
        <v>1</v>
      </c>
      <c r="AB16" s="953" t="s">
        <v>361</v>
      </c>
      <c r="AC16" s="737">
        <v>5</v>
      </c>
      <c r="AD16" s="969"/>
      <c r="AE16" s="980">
        <v>33.5</v>
      </c>
      <c r="AF16" s="979" t="s">
        <v>448</v>
      </c>
      <c r="AG16" s="953" t="s">
        <v>8</v>
      </c>
      <c r="AH16" s="978"/>
      <c r="AI16" s="1008">
        <v>11</v>
      </c>
    </row>
    <row r="17" spans="3:35" ht="12">
      <c r="C17" s="950">
        <v>89</v>
      </c>
      <c r="D17" s="960">
        <v>169</v>
      </c>
      <c r="E17" s="998" t="s">
        <v>1322</v>
      </c>
      <c r="F17" s="959" t="s">
        <v>252</v>
      </c>
      <c r="G17" s="973"/>
      <c r="H17" s="947" t="s">
        <v>964</v>
      </c>
      <c r="I17" s="964"/>
      <c r="J17" s="941" t="s">
        <v>3</v>
      </c>
      <c r="K17" s="1011"/>
      <c r="L17" s="941" t="s">
        <v>3</v>
      </c>
      <c r="M17" s="941" t="s">
        <v>3</v>
      </c>
      <c r="N17" s="955">
        <v>18.2</v>
      </c>
      <c r="O17" s="977" t="s">
        <v>821</v>
      </c>
      <c r="P17" s="941" t="s">
        <v>3</v>
      </c>
      <c r="Q17" s="961"/>
      <c r="R17" s="968">
        <v>58</v>
      </c>
      <c r="S17" s="952"/>
      <c r="T17" s="723">
        <v>39</v>
      </c>
      <c r="U17" s="960">
        <v>119</v>
      </c>
      <c r="V17" s="959" t="s">
        <v>999</v>
      </c>
      <c r="W17" s="949" t="s">
        <v>985</v>
      </c>
      <c r="X17" s="1006"/>
      <c r="Y17" s="947" t="s">
        <v>958</v>
      </c>
      <c r="Z17" s="964"/>
      <c r="AA17" s="941" t="s">
        <v>3</v>
      </c>
      <c r="AB17" s="941" t="s">
        <v>360</v>
      </c>
      <c r="AC17" s="941" t="s">
        <v>3</v>
      </c>
      <c r="AD17" s="977"/>
      <c r="AE17" s="955">
        <v>34</v>
      </c>
      <c r="AF17" s="962" t="s">
        <v>1446</v>
      </c>
      <c r="AG17" s="941" t="s">
        <v>3</v>
      </c>
      <c r="AH17" s="961"/>
      <c r="AI17" s="941" t="s">
        <v>3</v>
      </c>
    </row>
    <row r="18" spans="3:35" ht="12">
      <c r="C18" s="950">
        <v>88</v>
      </c>
      <c r="D18" s="960">
        <v>168</v>
      </c>
      <c r="E18" s="998" t="s">
        <v>446</v>
      </c>
      <c r="F18" s="959" t="s">
        <v>253</v>
      </c>
      <c r="G18" s="973"/>
      <c r="H18" s="947" t="s">
        <v>961</v>
      </c>
      <c r="I18" s="964"/>
      <c r="J18" s="941" t="s">
        <v>354</v>
      </c>
      <c r="K18" s="956"/>
      <c r="L18" s="970" t="s">
        <v>359</v>
      </c>
      <c r="M18" s="723">
        <v>21</v>
      </c>
      <c r="N18" s="969">
        <v>18.4</v>
      </c>
      <c r="O18" s="977" t="s">
        <v>816</v>
      </c>
      <c r="P18" s="941" t="s">
        <v>351</v>
      </c>
      <c r="Q18" s="961"/>
      <c r="R18" s="968">
        <v>56</v>
      </c>
      <c r="S18" s="952"/>
      <c r="T18" s="723">
        <v>38</v>
      </c>
      <c r="U18" s="960">
        <v>118</v>
      </c>
      <c r="V18" s="959" t="s">
        <v>997</v>
      </c>
      <c r="W18" s="949" t="s">
        <v>748</v>
      </c>
      <c r="X18" s="1006"/>
      <c r="Y18" s="947" t="s">
        <v>1052</v>
      </c>
      <c r="Z18" s="964"/>
      <c r="AA18" s="941" t="s">
        <v>4</v>
      </c>
      <c r="AB18" s="941" t="s">
        <v>357</v>
      </c>
      <c r="AC18" s="941" t="s">
        <v>3</v>
      </c>
      <c r="AD18" s="977"/>
      <c r="AE18" s="955">
        <v>34.5</v>
      </c>
      <c r="AF18" s="962" t="s">
        <v>446</v>
      </c>
      <c r="AG18" s="941" t="s">
        <v>9</v>
      </c>
      <c r="AH18" s="961"/>
      <c r="AI18" s="941" t="s">
        <v>3</v>
      </c>
    </row>
    <row r="19" spans="3:35" ht="12">
      <c r="C19" s="950">
        <v>87</v>
      </c>
      <c r="D19" s="960">
        <v>167</v>
      </c>
      <c r="E19" s="998" t="s">
        <v>1342</v>
      </c>
      <c r="F19" s="959" t="s">
        <v>254</v>
      </c>
      <c r="G19" s="973"/>
      <c r="H19" s="947" t="s">
        <v>956</v>
      </c>
      <c r="I19" s="964"/>
      <c r="J19" s="941" t="s">
        <v>3</v>
      </c>
      <c r="K19" s="1011"/>
      <c r="L19" s="941" t="s">
        <v>3</v>
      </c>
      <c r="M19" s="941" t="s">
        <v>3</v>
      </c>
      <c r="N19" s="955">
        <v>18.6</v>
      </c>
      <c r="O19" s="977" t="s">
        <v>812</v>
      </c>
      <c r="P19" s="941" t="s">
        <v>3</v>
      </c>
      <c r="Q19" s="961"/>
      <c r="R19" s="968">
        <v>54</v>
      </c>
      <c r="S19" s="952"/>
      <c r="T19" s="723">
        <v>37</v>
      </c>
      <c r="U19" s="960">
        <v>117</v>
      </c>
      <c r="V19" s="959" t="s">
        <v>402</v>
      </c>
      <c r="W19" s="949" t="s">
        <v>136</v>
      </c>
      <c r="X19" s="1006"/>
      <c r="Y19" s="947" t="s">
        <v>1445</v>
      </c>
      <c r="Z19" s="964"/>
      <c r="AA19" s="941" t="s">
        <v>3</v>
      </c>
      <c r="AB19" s="941" t="s">
        <v>356</v>
      </c>
      <c r="AC19" s="723">
        <v>4</v>
      </c>
      <c r="AD19" s="977"/>
      <c r="AE19" s="955">
        <v>35</v>
      </c>
      <c r="AF19" s="962" t="s">
        <v>445</v>
      </c>
      <c r="AG19" s="941" t="s">
        <v>3</v>
      </c>
      <c r="AH19" s="961"/>
      <c r="AI19" s="968">
        <v>10</v>
      </c>
    </row>
    <row r="20" spans="3:35" ht="12">
      <c r="C20" s="950">
        <v>86</v>
      </c>
      <c r="D20" s="960">
        <v>166</v>
      </c>
      <c r="E20" s="998" t="s">
        <v>445</v>
      </c>
      <c r="F20" s="959" t="s">
        <v>255</v>
      </c>
      <c r="G20" s="973"/>
      <c r="H20" s="947" t="s">
        <v>950</v>
      </c>
      <c r="I20" s="964"/>
      <c r="J20" s="941" t="s">
        <v>3</v>
      </c>
      <c r="K20" s="956"/>
      <c r="L20" s="956" t="s">
        <v>355</v>
      </c>
      <c r="M20" s="941" t="s">
        <v>3</v>
      </c>
      <c r="N20" s="969">
        <v>18.8</v>
      </c>
      <c r="O20" s="977" t="s">
        <v>806</v>
      </c>
      <c r="P20" s="941" t="s">
        <v>348</v>
      </c>
      <c r="Q20" s="961"/>
      <c r="R20" s="968">
        <v>52</v>
      </c>
      <c r="S20" s="952"/>
      <c r="T20" s="723">
        <v>36</v>
      </c>
      <c r="U20" s="960">
        <v>116</v>
      </c>
      <c r="V20" s="959" t="s">
        <v>991</v>
      </c>
      <c r="W20" s="949" t="s">
        <v>799</v>
      </c>
      <c r="X20" s="1006"/>
      <c r="Y20" s="947" t="s">
        <v>955</v>
      </c>
      <c r="Z20" s="964"/>
      <c r="AA20" s="941" t="s">
        <v>5</v>
      </c>
      <c r="AB20" s="941" t="s">
        <v>354</v>
      </c>
      <c r="AC20" s="941" t="s">
        <v>3</v>
      </c>
      <c r="AD20" s="977"/>
      <c r="AE20" s="955">
        <v>35.5</v>
      </c>
      <c r="AF20" s="962" t="s">
        <v>443</v>
      </c>
      <c r="AG20" s="941" t="s">
        <v>10</v>
      </c>
      <c r="AH20" s="961"/>
      <c r="AI20" s="941" t="s">
        <v>3</v>
      </c>
    </row>
    <row r="21" spans="3:35" ht="12">
      <c r="C21" s="950">
        <v>85</v>
      </c>
      <c r="D21" s="960">
        <v>165</v>
      </c>
      <c r="E21" s="999" t="s">
        <v>1339</v>
      </c>
      <c r="F21" s="975" t="s">
        <v>256</v>
      </c>
      <c r="G21" s="973"/>
      <c r="H21" s="947" t="s">
        <v>154</v>
      </c>
      <c r="I21" s="964"/>
      <c r="J21" s="941" t="s">
        <v>353</v>
      </c>
      <c r="K21" s="1011"/>
      <c r="L21" s="941" t="s">
        <v>3</v>
      </c>
      <c r="M21" s="723">
        <v>20</v>
      </c>
      <c r="N21" s="955">
        <v>19</v>
      </c>
      <c r="O21" s="977" t="s">
        <v>801</v>
      </c>
      <c r="P21" s="941" t="s">
        <v>3</v>
      </c>
      <c r="Q21" s="961"/>
      <c r="R21" s="968">
        <v>50</v>
      </c>
      <c r="S21" s="952"/>
      <c r="T21" s="723">
        <v>35</v>
      </c>
      <c r="U21" s="960">
        <v>115</v>
      </c>
      <c r="V21" s="975" t="s">
        <v>400</v>
      </c>
      <c r="W21" s="999" t="s">
        <v>274</v>
      </c>
      <c r="X21" s="1006"/>
      <c r="Y21" s="947" t="s">
        <v>1049</v>
      </c>
      <c r="Z21" s="964"/>
      <c r="AA21" s="941" t="s">
        <v>3</v>
      </c>
      <c r="AB21" s="941" t="s">
        <v>353</v>
      </c>
      <c r="AC21" s="941" t="s">
        <v>3</v>
      </c>
      <c r="AD21" s="977"/>
      <c r="AE21" s="955">
        <v>36</v>
      </c>
      <c r="AF21" s="962" t="s">
        <v>441</v>
      </c>
      <c r="AG21" s="941" t="s">
        <v>3</v>
      </c>
      <c r="AH21" s="961"/>
      <c r="AI21" s="941" t="s">
        <v>3</v>
      </c>
    </row>
    <row r="22" spans="3:35" ht="12">
      <c r="C22" s="950">
        <v>84</v>
      </c>
      <c r="D22" s="960">
        <v>164</v>
      </c>
      <c r="E22" s="998" t="s">
        <v>443</v>
      </c>
      <c r="F22" s="959" t="s">
        <v>370</v>
      </c>
      <c r="G22" s="973"/>
      <c r="H22" s="947" t="s">
        <v>1204</v>
      </c>
      <c r="I22" s="964"/>
      <c r="J22" s="941" t="s">
        <v>3</v>
      </c>
      <c r="K22" s="956"/>
      <c r="L22" s="956" t="s">
        <v>352</v>
      </c>
      <c r="M22" s="941" t="s">
        <v>3</v>
      </c>
      <c r="N22" s="969">
        <v>19.2</v>
      </c>
      <c r="O22" s="977" t="s">
        <v>795</v>
      </c>
      <c r="P22" s="941" t="s">
        <v>346</v>
      </c>
      <c r="Q22" s="961"/>
      <c r="R22" s="968">
        <v>48</v>
      </c>
      <c r="S22" s="952"/>
      <c r="T22" s="723">
        <v>34</v>
      </c>
      <c r="U22" s="960">
        <v>114</v>
      </c>
      <c r="V22" s="959" t="s">
        <v>986</v>
      </c>
      <c r="W22" s="949" t="s">
        <v>1319</v>
      </c>
      <c r="X22" s="1006"/>
      <c r="Y22" s="947" t="s">
        <v>1444</v>
      </c>
      <c r="Z22" s="964"/>
      <c r="AA22" s="941" t="s">
        <v>6</v>
      </c>
      <c r="AB22" s="941" t="s">
        <v>351</v>
      </c>
      <c r="AC22" s="723">
        <v>3</v>
      </c>
      <c r="AD22" s="977"/>
      <c r="AE22" s="955">
        <v>36.5</v>
      </c>
      <c r="AF22" s="962" t="s">
        <v>438</v>
      </c>
      <c r="AG22" s="941" t="s">
        <v>12</v>
      </c>
      <c r="AH22" s="961"/>
      <c r="AI22" s="968">
        <v>9</v>
      </c>
    </row>
    <row r="23" spans="3:35" ht="12">
      <c r="C23" s="950">
        <v>83</v>
      </c>
      <c r="D23" s="960">
        <v>163</v>
      </c>
      <c r="E23" s="998" t="s">
        <v>1336</v>
      </c>
      <c r="F23" s="959" t="s">
        <v>368</v>
      </c>
      <c r="G23" s="973"/>
      <c r="H23" s="947" t="s">
        <v>1004</v>
      </c>
      <c r="I23" s="964"/>
      <c r="J23" s="941" t="s">
        <v>3</v>
      </c>
      <c r="K23" s="1011"/>
      <c r="L23" s="941" t="s">
        <v>3</v>
      </c>
      <c r="M23" s="941" t="s">
        <v>3</v>
      </c>
      <c r="N23" s="955">
        <v>19.4</v>
      </c>
      <c r="O23" s="977" t="s">
        <v>791</v>
      </c>
      <c r="P23" s="941" t="s">
        <v>3</v>
      </c>
      <c r="Q23" s="961"/>
      <c r="R23" s="968">
        <v>46</v>
      </c>
      <c r="S23" s="952"/>
      <c r="T23" s="723">
        <v>33</v>
      </c>
      <c r="U23" s="960">
        <v>113</v>
      </c>
      <c r="V23" s="959" t="s">
        <v>982</v>
      </c>
      <c r="W23" s="949" t="s">
        <v>275</v>
      </c>
      <c r="X23" s="1006"/>
      <c r="Y23" s="947" t="s">
        <v>951</v>
      </c>
      <c r="Z23" s="964"/>
      <c r="AA23" s="941" t="s">
        <v>3</v>
      </c>
      <c r="AB23" s="941" t="s">
        <v>348</v>
      </c>
      <c r="AC23" s="941" t="s">
        <v>3</v>
      </c>
      <c r="AD23" s="977"/>
      <c r="AE23" s="955">
        <v>37</v>
      </c>
      <c r="AF23" s="962" t="s">
        <v>435</v>
      </c>
      <c r="AG23" s="941" t="s">
        <v>3</v>
      </c>
      <c r="AH23" s="961"/>
      <c r="AI23" s="941" t="s">
        <v>3</v>
      </c>
    </row>
    <row r="24" spans="3:35" ht="12">
      <c r="C24" s="950">
        <v>82</v>
      </c>
      <c r="D24" s="960">
        <v>162</v>
      </c>
      <c r="E24" s="998" t="s">
        <v>441</v>
      </c>
      <c r="F24" s="959" t="s">
        <v>258</v>
      </c>
      <c r="G24" s="973"/>
      <c r="H24" s="947" t="s">
        <v>1185</v>
      </c>
      <c r="I24" s="964"/>
      <c r="J24" s="941" t="s">
        <v>351</v>
      </c>
      <c r="K24" s="956"/>
      <c r="L24" s="970" t="s">
        <v>350</v>
      </c>
      <c r="M24" s="723">
        <v>19</v>
      </c>
      <c r="N24" s="969">
        <v>19.6</v>
      </c>
      <c r="O24" s="977" t="s">
        <v>785</v>
      </c>
      <c r="P24" s="941" t="s">
        <v>340</v>
      </c>
      <c r="Q24" s="961"/>
      <c r="R24" s="968">
        <v>44</v>
      </c>
      <c r="S24" s="952"/>
      <c r="T24" s="723">
        <v>32</v>
      </c>
      <c r="U24" s="960">
        <v>112</v>
      </c>
      <c r="V24" s="959" t="s">
        <v>197</v>
      </c>
      <c r="W24" s="949" t="s">
        <v>142</v>
      </c>
      <c r="X24" s="1006"/>
      <c r="Y24" s="947" t="s">
        <v>1046</v>
      </c>
      <c r="Z24" s="964"/>
      <c r="AA24" s="941" t="s">
        <v>7</v>
      </c>
      <c r="AB24" s="941" t="s">
        <v>346</v>
      </c>
      <c r="AC24" s="941" t="s">
        <v>3</v>
      </c>
      <c r="AD24" s="977"/>
      <c r="AE24" s="955">
        <v>37.5</v>
      </c>
      <c r="AF24" s="962" t="s">
        <v>432</v>
      </c>
      <c r="AG24" s="941" t="s">
        <v>15</v>
      </c>
      <c r="AH24" s="961"/>
      <c r="AI24" s="941" t="s">
        <v>3</v>
      </c>
    </row>
    <row r="25" spans="3:35" ht="12">
      <c r="C25" s="950">
        <v>81</v>
      </c>
      <c r="D25" s="960">
        <v>161</v>
      </c>
      <c r="E25" s="998" t="s">
        <v>1331</v>
      </c>
      <c r="F25" s="959" t="s">
        <v>364</v>
      </c>
      <c r="G25" s="973"/>
      <c r="H25" s="947" t="s">
        <v>1000</v>
      </c>
      <c r="I25" s="964"/>
      <c r="J25" s="941" t="s">
        <v>3</v>
      </c>
      <c r="K25" s="1011"/>
      <c r="L25" s="941" t="s">
        <v>3</v>
      </c>
      <c r="M25" s="941" t="s">
        <v>3</v>
      </c>
      <c r="N25" s="955">
        <v>19.8</v>
      </c>
      <c r="O25" s="977" t="s">
        <v>545</v>
      </c>
      <c r="P25" s="941" t="s">
        <v>3</v>
      </c>
      <c r="Q25" s="961"/>
      <c r="R25" s="968">
        <v>42</v>
      </c>
      <c r="S25" s="952"/>
      <c r="T25" s="723">
        <v>31</v>
      </c>
      <c r="U25" s="960">
        <v>111</v>
      </c>
      <c r="V25" s="959" t="s">
        <v>199</v>
      </c>
      <c r="W25" s="949" t="s">
        <v>305</v>
      </c>
      <c r="X25" s="1006"/>
      <c r="Y25" s="947" t="s">
        <v>1171</v>
      </c>
      <c r="Z25" s="964"/>
      <c r="AA25" s="941" t="s">
        <v>3</v>
      </c>
      <c r="AB25" s="941" t="s">
        <v>340</v>
      </c>
      <c r="AC25" s="941" t="s">
        <v>48</v>
      </c>
      <c r="AD25" s="977"/>
      <c r="AE25" s="955">
        <v>38</v>
      </c>
      <c r="AF25" s="962" t="s">
        <v>429</v>
      </c>
      <c r="AG25" s="941" t="s">
        <v>3</v>
      </c>
      <c r="AH25" s="961"/>
      <c r="AI25" s="968">
        <v>8</v>
      </c>
    </row>
    <row r="26" spans="3:35" s="165" customFormat="1" ht="12">
      <c r="C26" s="743">
        <v>80</v>
      </c>
      <c r="D26" s="991">
        <v>160</v>
      </c>
      <c r="E26" s="998" t="s">
        <v>438</v>
      </c>
      <c r="F26" s="959" t="s">
        <v>931</v>
      </c>
      <c r="G26" s="990"/>
      <c r="H26" s="982" t="s">
        <v>160</v>
      </c>
      <c r="I26" s="981"/>
      <c r="J26" s="953" t="s">
        <v>3</v>
      </c>
      <c r="K26" s="953"/>
      <c r="L26" s="988" t="s">
        <v>349</v>
      </c>
      <c r="M26" s="941" t="s">
        <v>3</v>
      </c>
      <c r="N26" s="969">
        <v>20</v>
      </c>
      <c r="O26" s="977" t="s">
        <v>774</v>
      </c>
      <c r="P26" s="953" t="s">
        <v>334</v>
      </c>
      <c r="Q26" s="978"/>
      <c r="R26" s="1008">
        <v>40</v>
      </c>
      <c r="S26" s="952"/>
      <c r="T26" s="737">
        <v>30</v>
      </c>
      <c r="U26" s="991">
        <v>110</v>
      </c>
      <c r="V26" s="959" t="s">
        <v>201</v>
      </c>
      <c r="W26" s="949" t="s">
        <v>973</v>
      </c>
      <c r="X26" s="983"/>
      <c r="Y26" s="982" t="s">
        <v>1317</v>
      </c>
      <c r="Z26" s="981"/>
      <c r="AA26" s="953" t="s">
        <v>8</v>
      </c>
      <c r="AB26" s="953" t="s">
        <v>334</v>
      </c>
      <c r="AC26" s="941" t="s">
        <v>3</v>
      </c>
      <c r="AD26" s="969"/>
      <c r="AE26" s="980">
        <v>38.6</v>
      </c>
      <c r="AF26" s="979" t="s">
        <v>426</v>
      </c>
      <c r="AG26" s="953" t="s">
        <v>18</v>
      </c>
      <c r="AH26" s="978"/>
      <c r="AI26" s="941" t="s">
        <v>3</v>
      </c>
    </row>
    <row r="27" spans="3:35" ht="12">
      <c r="C27" s="950">
        <v>79</v>
      </c>
      <c r="D27" s="960">
        <v>159</v>
      </c>
      <c r="E27" s="998" t="s">
        <v>1328</v>
      </c>
      <c r="F27" s="959" t="s">
        <v>260</v>
      </c>
      <c r="G27" s="973"/>
      <c r="H27" s="947" t="s">
        <v>996</v>
      </c>
      <c r="I27" s="964"/>
      <c r="J27" s="941" t="s">
        <v>348</v>
      </c>
      <c r="K27" s="1011"/>
      <c r="L27" s="941" t="s">
        <v>3</v>
      </c>
      <c r="M27" s="941" t="s">
        <v>10</v>
      </c>
      <c r="N27" s="955">
        <v>20.3</v>
      </c>
      <c r="O27" s="977" t="s">
        <v>768</v>
      </c>
      <c r="P27" s="953" t="s">
        <v>3</v>
      </c>
      <c r="Q27" s="961"/>
      <c r="R27" s="968">
        <v>39</v>
      </c>
      <c r="S27" s="952"/>
      <c r="T27" s="723">
        <v>29</v>
      </c>
      <c r="U27" s="960">
        <v>109</v>
      </c>
      <c r="V27" s="959" t="s">
        <v>203</v>
      </c>
      <c r="W27" s="949" t="s">
        <v>302</v>
      </c>
      <c r="X27" s="1006"/>
      <c r="Y27" s="947" t="s">
        <v>1286</v>
      </c>
      <c r="Z27" s="964"/>
      <c r="AA27" s="941" t="s">
        <v>3</v>
      </c>
      <c r="AB27" s="941" t="s">
        <v>328</v>
      </c>
      <c r="AC27" s="941" t="s">
        <v>3</v>
      </c>
      <c r="AD27" s="977"/>
      <c r="AE27" s="955">
        <v>39.2</v>
      </c>
      <c r="AF27" s="962" t="s">
        <v>424</v>
      </c>
      <c r="AG27" s="941" t="s">
        <v>3</v>
      </c>
      <c r="AH27" s="961"/>
      <c r="AI27" s="941" t="s">
        <v>3</v>
      </c>
    </row>
    <row r="28" spans="3:35" ht="12">
      <c r="C28" s="950">
        <v>78</v>
      </c>
      <c r="D28" s="960">
        <v>158</v>
      </c>
      <c r="E28" s="998" t="s">
        <v>435</v>
      </c>
      <c r="F28" s="959" t="s">
        <v>925</v>
      </c>
      <c r="G28" s="973"/>
      <c r="H28" s="947" t="s">
        <v>1443</v>
      </c>
      <c r="I28" s="964"/>
      <c r="J28" s="941" t="s">
        <v>3</v>
      </c>
      <c r="K28" s="956"/>
      <c r="L28" s="970" t="s">
        <v>347</v>
      </c>
      <c r="M28" s="941" t="s">
        <v>3</v>
      </c>
      <c r="N28" s="969">
        <v>20.6</v>
      </c>
      <c r="O28" s="977" t="s">
        <v>762</v>
      </c>
      <c r="P28" s="941" t="s">
        <v>328</v>
      </c>
      <c r="Q28" s="961"/>
      <c r="R28" s="968">
        <v>38</v>
      </c>
      <c r="S28" s="952"/>
      <c r="T28" s="723">
        <v>28</v>
      </c>
      <c r="U28" s="960">
        <v>108</v>
      </c>
      <c r="V28" s="959" t="s">
        <v>205</v>
      </c>
      <c r="W28" s="949" t="s">
        <v>147</v>
      </c>
      <c r="X28" s="1006"/>
      <c r="Y28" s="947" t="s">
        <v>949</v>
      </c>
      <c r="Z28" s="964"/>
      <c r="AA28" s="941" t="s">
        <v>9</v>
      </c>
      <c r="AB28" s="941" t="s">
        <v>322</v>
      </c>
      <c r="AC28" s="941" t="s">
        <v>50</v>
      </c>
      <c r="AD28" s="977"/>
      <c r="AE28" s="955">
        <v>39.8</v>
      </c>
      <c r="AF28" s="962" t="s">
        <v>422</v>
      </c>
      <c r="AG28" s="941" t="s">
        <v>21</v>
      </c>
      <c r="AH28" s="961"/>
      <c r="AI28" s="968">
        <v>7</v>
      </c>
    </row>
    <row r="29" spans="3:35" ht="12">
      <c r="C29" s="950">
        <v>77</v>
      </c>
      <c r="D29" s="960">
        <v>157</v>
      </c>
      <c r="E29" s="998" t="s">
        <v>1324</v>
      </c>
      <c r="F29" s="959" t="s">
        <v>922</v>
      </c>
      <c r="G29" s="973"/>
      <c r="H29" s="947" t="s">
        <v>992</v>
      </c>
      <c r="I29" s="964"/>
      <c r="J29" s="941" t="s">
        <v>3</v>
      </c>
      <c r="K29" s="1011"/>
      <c r="L29" s="941" t="s">
        <v>3</v>
      </c>
      <c r="M29" s="941" t="s">
        <v>3</v>
      </c>
      <c r="N29" s="955">
        <v>20.9</v>
      </c>
      <c r="O29" s="977" t="s">
        <v>754</v>
      </c>
      <c r="P29" s="953" t="s">
        <v>3</v>
      </c>
      <c r="Q29" s="961"/>
      <c r="R29" s="968">
        <v>37</v>
      </c>
      <c r="S29" s="952"/>
      <c r="T29" s="723">
        <v>27</v>
      </c>
      <c r="U29" s="960">
        <v>107</v>
      </c>
      <c r="V29" s="959" t="s">
        <v>207</v>
      </c>
      <c r="W29" s="949" t="s">
        <v>148</v>
      </c>
      <c r="X29" s="1006"/>
      <c r="Y29" s="947" t="s">
        <v>1123</v>
      </c>
      <c r="Z29" s="964"/>
      <c r="AA29" s="941" t="s">
        <v>3</v>
      </c>
      <c r="AB29" s="941" t="s">
        <v>319</v>
      </c>
      <c r="AC29" s="941" t="s">
        <v>3</v>
      </c>
      <c r="AD29" s="977"/>
      <c r="AE29" s="955">
        <v>40.4</v>
      </c>
      <c r="AF29" s="962" t="s">
        <v>420</v>
      </c>
      <c r="AG29" s="941" t="s">
        <v>3</v>
      </c>
      <c r="AH29" s="961"/>
      <c r="AI29" s="941" t="s">
        <v>3</v>
      </c>
    </row>
    <row r="30" spans="3:35" ht="12">
      <c r="C30" s="950">
        <v>76</v>
      </c>
      <c r="D30" s="960">
        <v>156</v>
      </c>
      <c r="E30" s="998" t="s">
        <v>432</v>
      </c>
      <c r="F30" s="959" t="s">
        <v>262</v>
      </c>
      <c r="G30" s="973"/>
      <c r="H30" s="947" t="s">
        <v>1442</v>
      </c>
      <c r="I30" s="964"/>
      <c r="J30" s="941" t="s">
        <v>346</v>
      </c>
      <c r="K30" s="956"/>
      <c r="L30" s="970" t="s">
        <v>345</v>
      </c>
      <c r="M30" s="941" t="s">
        <v>12</v>
      </c>
      <c r="N30" s="969">
        <v>21.2</v>
      </c>
      <c r="O30" s="977" t="s">
        <v>436</v>
      </c>
      <c r="P30" s="941" t="s">
        <v>322</v>
      </c>
      <c r="Q30" s="961"/>
      <c r="R30" s="968">
        <v>36</v>
      </c>
      <c r="S30" s="952"/>
      <c r="T30" s="723">
        <v>26</v>
      </c>
      <c r="U30" s="960">
        <v>106</v>
      </c>
      <c r="V30" s="959" t="s">
        <v>209</v>
      </c>
      <c r="W30" s="949" t="s">
        <v>149</v>
      </c>
      <c r="X30" s="1006"/>
      <c r="Y30" s="947" t="s">
        <v>1121</v>
      </c>
      <c r="Z30" s="964"/>
      <c r="AA30" s="941" t="s">
        <v>10</v>
      </c>
      <c r="AB30" s="941" t="s">
        <v>316</v>
      </c>
      <c r="AC30" s="941" t="s">
        <v>3</v>
      </c>
      <c r="AD30" s="977"/>
      <c r="AE30" s="955">
        <v>41</v>
      </c>
      <c r="AF30" s="962" t="s">
        <v>418</v>
      </c>
      <c r="AG30" s="941" t="s">
        <v>24</v>
      </c>
      <c r="AH30" s="961"/>
      <c r="AI30" s="941" t="s">
        <v>3</v>
      </c>
    </row>
    <row r="31" spans="3:35" ht="12">
      <c r="C31" s="950">
        <v>75</v>
      </c>
      <c r="D31" s="960">
        <v>155</v>
      </c>
      <c r="E31" s="999" t="s">
        <v>1321</v>
      </c>
      <c r="F31" s="1007" t="s">
        <v>913</v>
      </c>
      <c r="G31" s="973"/>
      <c r="H31" s="947" t="s">
        <v>988</v>
      </c>
      <c r="I31" s="964"/>
      <c r="J31" s="941" t="s">
        <v>3</v>
      </c>
      <c r="K31" s="956"/>
      <c r="L31" s="956" t="s">
        <v>343</v>
      </c>
      <c r="M31" s="941" t="s">
        <v>3</v>
      </c>
      <c r="N31" s="955">
        <v>21.5</v>
      </c>
      <c r="O31" s="977" t="s">
        <v>433</v>
      </c>
      <c r="P31" s="941" t="s">
        <v>3</v>
      </c>
      <c r="Q31" s="961"/>
      <c r="R31" s="968">
        <v>35</v>
      </c>
      <c r="S31" s="952"/>
      <c r="T31" s="723">
        <v>25</v>
      </c>
      <c r="U31" s="960">
        <v>105</v>
      </c>
      <c r="V31" s="1010" t="s">
        <v>211</v>
      </c>
      <c r="W31" s="949" t="s">
        <v>150</v>
      </c>
      <c r="X31" s="1006"/>
      <c r="Y31" s="947" t="s">
        <v>1119</v>
      </c>
      <c r="Z31" s="964"/>
      <c r="AA31" s="941" t="s">
        <v>3</v>
      </c>
      <c r="AB31" s="941" t="s">
        <v>312</v>
      </c>
      <c r="AC31" s="941" t="s">
        <v>62</v>
      </c>
      <c r="AD31" s="977"/>
      <c r="AE31" s="955">
        <v>41.8</v>
      </c>
      <c r="AF31" s="962" t="s">
        <v>416</v>
      </c>
      <c r="AG31" s="941" t="s">
        <v>3</v>
      </c>
      <c r="AH31" s="961"/>
      <c r="AI31" s="968">
        <v>6</v>
      </c>
    </row>
    <row r="32" spans="3:35" ht="12">
      <c r="C32" s="950">
        <v>74</v>
      </c>
      <c r="D32" s="960">
        <v>154</v>
      </c>
      <c r="E32" s="998" t="s">
        <v>429</v>
      </c>
      <c r="F32" s="949" t="s">
        <v>909</v>
      </c>
      <c r="G32" s="973"/>
      <c r="H32" s="947" t="s">
        <v>1285</v>
      </c>
      <c r="I32" s="964"/>
      <c r="J32" s="941" t="s">
        <v>3</v>
      </c>
      <c r="K32" s="956"/>
      <c r="L32" s="970" t="s">
        <v>341</v>
      </c>
      <c r="M32" s="941" t="s">
        <v>3</v>
      </c>
      <c r="N32" s="969">
        <v>21.8</v>
      </c>
      <c r="O32" s="977" t="s">
        <v>430</v>
      </c>
      <c r="P32" s="941" t="s">
        <v>319</v>
      </c>
      <c r="Q32" s="961"/>
      <c r="R32" s="968">
        <v>34</v>
      </c>
      <c r="S32" s="952"/>
      <c r="T32" s="723">
        <v>24</v>
      </c>
      <c r="U32" s="960">
        <v>104</v>
      </c>
      <c r="V32" s="959" t="s">
        <v>214</v>
      </c>
      <c r="W32" s="949" t="s">
        <v>151</v>
      </c>
      <c r="X32" s="1006"/>
      <c r="Y32" s="947" t="s">
        <v>945</v>
      </c>
      <c r="Z32" s="964"/>
      <c r="AA32" s="941" t="s">
        <v>12</v>
      </c>
      <c r="AB32" s="941" t="s">
        <v>308</v>
      </c>
      <c r="AC32" s="941" t="s">
        <v>3</v>
      </c>
      <c r="AD32" s="977"/>
      <c r="AE32" s="955">
        <v>42.6</v>
      </c>
      <c r="AF32" s="962" t="s">
        <v>415</v>
      </c>
      <c r="AG32" s="941" t="s">
        <v>27</v>
      </c>
      <c r="AH32" s="961"/>
      <c r="AI32" s="941" t="s">
        <v>3</v>
      </c>
    </row>
    <row r="33" spans="3:35" ht="12.75" thickBot="1">
      <c r="C33" s="950">
        <v>73</v>
      </c>
      <c r="D33" s="960">
        <v>153</v>
      </c>
      <c r="E33" s="998" t="s">
        <v>1318</v>
      </c>
      <c r="F33" s="949" t="s">
        <v>904</v>
      </c>
      <c r="G33" s="973"/>
      <c r="H33" s="947" t="s">
        <v>983</v>
      </c>
      <c r="I33" s="964"/>
      <c r="J33" s="941" t="s">
        <v>340</v>
      </c>
      <c r="K33" s="956"/>
      <c r="L33" s="956" t="s">
        <v>339</v>
      </c>
      <c r="M33" s="941" t="s">
        <v>15</v>
      </c>
      <c r="N33" s="955">
        <v>22.1</v>
      </c>
      <c r="O33" s="1009" t="s">
        <v>427</v>
      </c>
      <c r="P33" s="941" t="s">
        <v>3</v>
      </c>
      <c r="Q33" s="961"/>
      <c r="R33" s="968">
        <v>33</v>
      </c>
      <c r="S33" s="952"/>
      <c r="T33" s="723">
        <v>23</v>
      </c>
      <c r="U33" s="960">
        <v>103</v>
      </c>
      <c r="V33" s="959" t="s">
        <v>217</v>
      </c>
      <c r="W33" s="949" t="s">
        <v>152</v>
      </c>
      <c r="X33" s="1006"/>
      <c r="Y33" s="947" t="s">
        <v>1276</v>
      </c>
      <c r="Z33" s="964"/>
      <c r="AA33" s="941" t="s">
        <v>3</v>
      </c>
      <c r="AB33" s="941" t="s">
        <v>304</v>
      </c>
      <c r="AC33" s="941" t="s">
        <v>3</v>
      </c>
      <c r="AD33" s="977"/>
      <c r="AE33" s="955">
        <v>43.4</v>
      </c>
      <c r="AF33" s="962" t="s">
        <v>414</v>
      </c>
      <c r="AG33" s="941" t="s">
        <v>3</v>
      </c>
      <c r="AH33" s="961"/>
      <c r="AI33" s="941" t="s">
        <v>3</v>
      </c>
    </row>
    <row r="34" spans="3:35" ht="12">
      <c r="C34" s="950">
        <v>72</v>
      </c>
      <c r="D34" s="960">
        <v>152</v>
      </c>
      <c r="E34" s="998" t="s">
        <v>426</v>
      </c>
      <c r="F34" s="949" t="s">
        <v>899</v>
      </c>
      <c r="G34" s="973"/>
      <c r="H34" s="947" t="s">
        <v>1264</v>
      </c>
      <c r="I34" s="964"/>
      <c r="J34" s="941" t="s">
        <v>3</v>
      </c>
      <c r="K34" s="956"/>
      <c r="L34" s="970" t="s">
        <v>337</v>
      </c>
      <c r="M34" s="941" t="s">
        <v>3</v>
      </c>
      <c r="N34" s="969">
        <v>22.4</v>
      </c>
      <c r="O34" s="980" t="s">
        <v>425</v>
      </c>
      <c r="P34" s="941" t="s">
        <v>316</v>
      </c>
      <c r="Q34" s="961"/>
      <c r="R34" s="968">
        <v>32</v>
      </c>
      <c r="S34" s="952"/>
      <c r="T34" s="723">
        <v>22</v>
      </c>
      <c r="U34" s="960">
        <v>102</v>
      </c>
      <c r="V34" s="959" t="s">
        <v>220</v>
      </c>
      <c r="W34" s="949" t="s">
        <v>153</v>
      </c>
      <c r="X34" s="1006"/>
      <c r="Y34" s="947" t="s">
        <v>1112</v>
      </c>
      <c r="Z34" s="964"/>
      <c r="AA34" s="941" t="s">
        <v>15</v>
      </c>
      <c r="AB34" s="941" t="s">
        <v>300</v>
      </c>
      <c r="AC34" s="941" t="s">
        <v>63</v>
      </c>
      <c r="AD34" s="977"/>
      <c r="AE34" s="955">
        <v>44.2</v>
      </c>
      <c r="AF34" s="962" t="s">
        <v>413</v>
      </c>
      <c r="AG34" s="941" t="s">
        <v>30</v>
      </c>
      <c r="AH34" s="961"/>
      <c r="AI34" s="968">
        <v>5</v>
      </c>
    </row>
    <row r="35" spans="3:35" ht="12">
      <c r="C35" s="950">
        <v>71</v>
      </c>
      <c r="D35" s="960">
        <v>151</v>
      </c>
      <c r="E35" s="998" t="s">
        <v>1315</v>
      </c>
      <c r="F35" s="949" t="s">
        <v>84</v>
      </c>
      <c r="G35" s="973"/>
      <c r="H35" s="947" t="s">
        <v>1278</v>
      </c>
      <c r="I35" s="964"/>
      <c r="J35" s="941" t="s">
        <v>3</v>
      </c>
      <c r="K35" s="956"/>
      <c r="L35" s="956" t="s">
        <v>335</v>
      </c>
      <c r="M35" s="941" t="s">
        <v>3</v>
      </c>
      <c r="N35" s="955">
        <v>22.7</v>
      </c>
      <c r="O35" s="955" t="s">
        <v>423</v>
      </c>
      <c r="P35" s="941" t="s">
        <v>3</v>
      </c>
      <c r="Q35" s="961"/>
      <c r="R35" s="968">
        <v>31</v>
      </c>
      <c r="S35" s="952"/>
      <c r="T35" s="723">
        <v>21</v>
      </c>
      <c r="U35" s="960">
        <v>101</v>
      </c>
      <c r="V35" s="959" t="s">
        <v>223</v>
      </c>
      <c r="W35" s="949" t="s">
        <v>154</v>
      </c>
      <c r="X35" s="1006"/>
      <c r="Y35" s="947" t="s">
        <v>1273</v>
      </c>
      <c r="Z35" s="964"/>
      <c r="AA35" s="941" t="s">
        <v>3</v>
      </c>
      <c r="AB35" s="941" t="s">
        <v>297</v>
      </c>
      <c r="AC35" s="941" t="s">
        <v>3</v>
      </c>
      <c r="AD35" s="977"/>
      <c r="AE35" s="955">
        <v>45</v>
      </c>
      <c r="AF35" s="962" t="s">
        <v>1384</v>
      </c>
      <c r="AG35" s="941" t="s">
        <v>3</v>
      </c>
      <c r="AH35" s="961"/>
      <c r="AI35" s="941" t="s">
        <v>3</v>
      </c>
    </row>
    <row r="36" spans="3:35" s="165" customFormat="1" ht="12">
      <c r="C36" s="743">
        <v>70</v>
      </c>
      <c r="D36" s="991">
        <v>150</v>
      </c>
      <c r="E36" s="998" t="s">
        <v>424</v>
      </c>
      <c r="F36" s="949" t="s">
        <v>87</v>
      </c>
      <c r="G36" s="990"/>
      <c r="H36" s="947" t="s">
        <v>1257</v>
      </c>
      <c r="I36" s="981"/>
      <c r="J36" s="953" t="s">
        <v>334</v>
      </c>
      <c r="K36" s="989"/>
      <c r="L36" s="988" t="s">
        <v>333</v>
      </c>
      <c r="M36" s="953" t="s">
        <v>18</v>
      </c>
      <c r="N36" s="969">
        <v>23</v>
      </c>
      <c r="O36" s="955" t="s">
        <v>421</v>
      </c>
      <c r="P36" s="953" t="s">
        <v>312</v>
      </c>
      <c r="Q36" s="978"/>
      <c r="R36" s="1008">
        <v>30</v>
      </c>
      <c r="S36" s="952"/>
      <c r="T36" s="737">
        <v>20</v>
      </c>
      <c r="U36" s="991">
        <v>100</v>
      </c>
      <c r="V36" s="975" t="s">
        <v>226</v>
      </c>
      <c r="W36" s="1007" t="s">
        <v>155</v>
      </c>
      <c r="X36" s="983"/>
      <c r="Y36" s="982" t="s">
        <v>1106</v>
      </c>
      <c r="Z36" s="981"/>
      <c r="AA36" s="953" t="s">
        <v>18</v>
      </c>
      <c r="AB36" s="953" t="s">
        <v>42</v>
      </c>
      <c r="AC36" s="941" t="s">
        <v>3</v>
      </c>
      <c r="AD36" s="969"/>
      <c r="AE36" s="980">
        <v>46</v>
      </c>
      <c r="AF36" s="979" t="s">
        <v>410</v>
      </c>
      <c r="AG36" s="953" t="s">
        <v>33</v>
      </c>
      <c r="AH36" s="978"/>
      <c r="AI36" s="941" t="s">
        <v>3</v>
      </c>
    </row>
    <row r="37" spans="3:35" ht="12">
      <c r="C37" s="950">
        <v>69</v>
      </c>
      <c r="D37" s="960">
        <v>149</v>
      </c>
      <c r="E37" s="998" t="s">
        <v>1312</v>
      </c>
      <c r="F37" s="949" t="s">
        <v>90</v>
      </c>
      <c r="G37" s="973"/>
      <c r="H37" s="947" t="s">
        <v>1275</v>
      </c>
      <c r="I37" s="964"/>
      <c r="J37" s="941" t="s">
        <v>3</v>
      </c>
      <c r="K37" s="956"/>
      <c r="L37" s="956" t="s">
        <v>331</v>
      </c>
      <c r="M37" s="941" t="s">
        <v>3</v>
      </c>
      <c r="N37" s="955">
        <v>23.3</v>
      </c>
      <c r="O37" s="955" t="s">
        <v>419</v>
      </c>
      <c r="P37" s="953" t="s">
        <v>3</v>
      </c>
      <c r="Q37" s="961"/>
      <c r="R37" s="968">
        <v>29</v>
      </c>
      <c r="S37" s="952"/>
      <c r="T37" s="723">
        <v>19</v>
      </c>
      <c r="U37" s="960">
        <v>98</v>
      </c>
      <c r="V37" s="959" t="s">
        <v>229</v>
      </c>
      <c r="W37" s="949" t="s">
        <v>156</v>
      </c>
      <c r="X37" s="1006"/>
      <c r="Y37" s="947" t="s">
        <v>1270</v>
      </c>
      <c r="Z37" s="964"/>
      <c r="AA37" s="941" t="s">
        <v>3</v>
      </c>
      <c r="AB37" s="941" t="s">
        <v>52</v>
      </c>
      <c r="AC37" s="941" t="s">
        <v>64</v>
      </c>
      <c r="AD37" s="977"/>
      <c r="AE37" s="955">
        <v>47</v>
      </c>
      <c r="AF37" s="962" t="s">
        <v>409</v>
      </c>
      <c r="AG37" s="941" t="s">
        <v>3</v>
      </c>
      <c r="AH37" s="961"/>
      <c r="AI37" s="968">
        <v>4</v>
      </c>
    </row>
    <row r="38" spans="3:35" ht="12">
      <c r="C38" s="950">
        <v>68</v>
      </c>
      <c r="D38" s="960">
        <v>148</v>
      </c>
      <c r="E38" s="998" t="s">
        <v>422</v>
      </c>
      <c r="F38" s="949" t="s">
        <v>887</v>
      </c>
      <c r="G38" s="973"/>
      <c r="H38" s="947" t="s">
        <v>819</v>
      </c>
      <c r="I38" s="964"/>
      <c r="J38" s="941" t="s">
        <v>328</v>
      </c>
      <c r="K38" s="956"/>
      <c r="L38" s="970" t="s">
        <v>327</v>
      </c>
      <c r="M38" s="941" t="s">
        <v>3</v>
      </c>
      <c r="N38" s="969">
        <v>23.6</v>
      </c>
      <c r="O38" s="955" t="s">
        <v>417</v>
      </c>
      <c r="P38" s="941" t="s">
        <v>308</v>
      </c>
      <c r="Q38" s="961"/>
      <c r="R38" s="968">
        <v>28</v>
      </c>
      <c r="S38" s="952"/>
      <c r="T38" s="723">
        <v>18</v>
      </c>
      <c r="U38" s="960">
        <v>96</v>
      </c>
      <c r="V38" s="959" t="s">
        <v>232</v>
      </c>
      <c r="W38" s="998" t="s">
        <v>157</v>
      </c>
      <c r="X38" s="1006"/>
      <c r="Y38" s="947" t="s">
        <v>1268</v>
      </c>
      <c r="Z38" s="964"/>
      <c r="AA38" s="941" t="s">
        <v>21</v>
      </c>
      <c r="AB38" s="941" t="s">
        <v>53</v>
      </c>
      <c r="AC38" s="941" t="s">
        <v>3</v>
      </c>
      <c r="AD38" s="977"/>
      <c r="AE38" s="955">
        <v>48</v>
      </c>
      <c r="AF38" s="962" t="s">
        <v>408</v>
      </c>
      <c r="AG38" s="941" t="s">
        <v>35</v>
      </c>
      <c r="AH38" s="961"/>
      <c r="AI38" s="941" t="s">
        <v>3</v>
      </c>
    </row>
    <row r="39" spans="3:35" ht="12">
      <c r="C39" s="950">
        <v>67</v>
      </c>
      <c r="D39" s="960">
        <v>147</v>
      </c>
      <c r="E39" s="998" t="s">
        <v>1308</v>
      </c>
      <c r="F39" s="949" t="s">
        <v>94</v>
      </c>
      <c r="G39" s="973"/>
      <c r="H39" s="947" t="s">
        <v>1272</v>
      </c>
      <c r="I39" s="964"/>
      <c r="J39" s="941" t="s">
        <v>3</v>
      </c>
      <c r="K39" s="956"/>
      <c r="L39" s="956" t="s">
        <v>325</v>
      </c>
      <c r="M39" s="941" t="s">
        <v>21</v>
      </c>
      <c r="N39" s="955">
        <v>23.9</v>
      </c>
      <c r="O39" s="955" t="s">
        <v>11</v>
      </c>
      <c r="P39" s="941" t="s">
        <v>3</v>
      </c>
      <c r="Q39" s="961"/>
      <c r="R39" s="968">
        <v>27</v>
      </c>
      <c r="S39" s="952"/>
      <c r="T39" s="723">
        <v>17</v>
      </c>
      <c r="U39" s="1005">
        <v>94</v>
      </c>
      <c r="V39" s="1004" t="s">
        <v>235</v>
      </c>
      <c r="W39" s="1003" t="s">
        <v>158</v>
      </c>
      <c r="X39" s="1002"/>
      <c r="Y39" s="1001" t="s">
        <v>1441</v>
      </c>
      <c r="Z39" s="964"/>
      <c r="AA39" s="941" t="s">
        <v>3</v>
      </c>
      <c r="AB39" s="941" t="s">
        <v>54</v>
      </c>
      <c r="AC39" s="941" t="s">
        <v>3</v>
      </c>
      <c r="AD39" s="977"/>
      <c r="AE39" s="955">
        <v>49</v>
      </c>
      <c r="AF39" s="962" t="s">
        <v>407</v>
      </c>
      <c r="AG39" s="941" t="s">
        <v>3</v>
      </c>
      <c r="AH39" s="961"/>
      <c r="AI39" s="941" t="s">
        <v>3</v>
      </c>
    </row>
    <row r="40" spans="3:35" ht="12">
      <c r="C40" s="950">
        <v>66</v>
      </c>
      <c r="D40" s="960">
        <v>146</v>
      </c>
      <c r="E40" s="998" t="s">
        <v>420</v>
      </c>
      <c r="F40" s="949" t="s">
        <v>880</v>
      </c>
      <c r="G40" s="973"/>
      <c r="H40" s="947" t="s">
        <v>174</v>
      </c>
      <c r="I40" s="964"/>
      <c r="J40" s="941" t="s">
        <v>322</v>
      </c>
      <c r="K40" s="956"/>
      <c r="L40" s="970" t="s">
        <v>321</v>
      </c>
      <c r="M40" s="941" t="s">
        <v>3</v>
      </c>
      <c r="N40" s="969">
        <v>24.2</v>
      </c>
      <c r="O40" s="955" t="s">
        <v>13</v>
      </c>
      <c r="P40" s="941" t="s">
        <v>304</v>
      </c>
      <c r="Q40" s="961"/>
      <c r="R40" s="968">
        <v>26</v>
      </c>
      <c r="S40" s="952"/>
      <c r="T40" s="967">
        <v>16</v>
      </c>
      <c r="U40" s="950">
        <v>92</v>
      </c>
      <c r="V40" s="949" t="s">
        <v>237</v>
      </c>
      <c r="W40" s="998" t="s">
        <v>159</v>
      </c>
      <c r="X40" s="997"/>
      <c r="Y40" s="947" t="s">
        <v>1096</v>
      </c>
      <c r="Z40" s="964"/>
      <c r="AA40" s="941" t="s">
        <v>24</v>
      </c>
      <c r="AB40" s="941" t="s">
        <v>55</v>
      </c>
      <c r="AC40" s="941" t="s">
        <v>65</v>
      </c>
      <c r="AD40" s="977"/>
      <c r="AE40" s="955">
        <v>50</v>
      </c>
      <c r="AF40" s="962" t="s">
        <v>406</v>
      </c>
      <c r="AG40" s="941" t="s">
        <v>37</v>
      </c>
      <c r="AH40" s="961"/>
      <c r="AI40" s="941" t="s">
        <v>3</v>
      </c>
    </row>
    <row r="41" spans="3:35" ht="12">
      <c r="C41" s="950">
        <v>65</v>
      </c>
      <c r="D41" s="960">
        <v>145</v>
      </c>
      <c r="E41" s="1000" t="s">
        <v>1313</v>
      </c>
      <c r="F41" s="999" t="s">
        <v>97</v>
      </c>
      <c r="G41" s="973"/>
      <c r="H41" s="947" t="s">
        <v>810</v>
      </c>
      <c r="I41" s="964"/>
      <c r="J41" s="941" t="s">
        <v>3</v>
      </c>
      <c r="K41" s="956"/>
      <c r="L41" s="956" t="s">
        <v>320</v>
      </c>
      <c r="M41" s="941" t="s">
        <v>3</v>
      </c>
      <c r="N41" s="955">
        <v>24.5</v>
      </c>
      <c r="O41" s="955" t="s">
        <v>14</v>
      </c>
      <c r="P41" s="941" t="s">
        <v>3</v>
      </c>
      <c r="Q41" s="961"/>
      <c r="R41" s="968">
        <v>25</v>
      </c>
      <c r="S41" s="952"/>
      <c r="T41" s="967">
        <v>15</v>
      </c>
      <c r="U41" s="950">
        <v>90</v>
      </c>
      <c r="V41" s="949" t="s">
        <v>239</v>
      </c>
      <c r="W41" s="949" t="s">
        <v>160</v>
      </c>
      <c r="X41" s="997"/>
      <c r="Y41" s="947" t="s">
        <v>1440</v>
      </c>
      <c r="Z41" s="964"/>
      <c r="AA41" s="941" t="s">
        <v>3</v>
      </c>
      <c r="AB41" s="941" t="s">
        <v>1</v>
      </c>
      <c r="AC41" s="941" t="s">
        <v>3</v>
      </c>
      <c r="AD41" s="977"/>
      <c r="AE41" s="955">
        <v>51</v>
      </c>
      <c r="AF41" s="962" t="s">
        <v>405</v>
      </c>
      <c r="AG41" s="941" t="s">
        <v>3</v>
      </c>
      <c r="AH41" s="961"/>
      <c r="AI41" s="941" t="s">
        <v>46</v>
      </c>
    </row>
    <row r="42" spans="3:35" ht="12">
      <c r="C42" s="950">
        <v>64</v>
      </c>
      <c r="D42" s="960">
        <v>144</v>
      </c>
      <c r="E42" s="959" t="s">
        <v>418</v>
      </c>
      <c r="F42" s="949" t="s">
        <v>924</v>
      </c>
      <c r="G42" s="973"/>
      <c r="H42" s="947" t="s">
        <v>1439</v>
      </c>
      <c r="I42" s="964"/>
      <c r="J42" s="941" t="s">
        <v>319</v>
      </c>
      <c r="K42" s="956"/>
      <c r="L42" s="970" t="s">
        <v>318</v>
      </c>
      <c r="M42" s="941" t="s">
        <v>24</v>
      </c>
      <c r="N42" s="969">
        <v>24.8</v>
      </c>
      <c r="O42" s="955" t="s">
        <v>16</v>
      </c>
      <c r="P42" s="941" t="s">
        <v>300</v>
      </c>
      <c r="Q42" s="961"/>
      <c r="R42" s="968">
        <v>24</v>
      </c>
      <c r="S42" s="952"/>
      <c r="T42" s="967">
        <v>14</v>
      </c>
      <c r="U42" s="950">
        <v>88</v>
      </c>
      <c r="V42" s="949" t="s">
        <v>241</v>
      </c>
      <c r="W42" s="998" t="s">
        <v>161</v>
      </c>
      <c r="X42" s="997"/>
      <c r="Y42" s="947" t="s">
        <v>1438</v>
      </c>
      <c r="Z42" s="964"/>
      <c r="AA42" s="941" t="s">
        <v>27</v>
      </c>
      <c r="AB42" s="941" t="s">
        <v>4</v>
      </c>
      <c r="AC42" s="941" t="s">
        <v>3</v>
      </c>
      <c r="AD42" s="977"/>
      <c r="AE42" s="955">
        <v>52</v>
      </c>
      <c r="AF42" s="962" t="s">
        <v>403</v>
      </c>
      <c r="AG42" s="941" t="s">
        <v>38</v>
      </c>
      <c r="AH42" s="961"/>
      <c r="AI42" s="941" t="s">
        <v>3</v>
      </c>
    </row>
    <row r="43" spans="3:35" ht="12">
      <c r="C43" s="950">
        <v>63</v>
      </c>
      <c r="D43" s="960">
        <v>143</v>
      </c>
      <c r="E43" s="959" t="s">
        <v>1397</v>
      </c>
      <c r="F43" s="949" t="s">
        <v>100</v>
      </c>
      <c r="G43" s="973"/>
      <c r="H43" s="947" t="s">
        <v>1437</v>
      </c>
      <c r="I43" s="964"/>
      <c r="J43" s="941" t="s">
        <v>3</v>
      </c>
      <c r="K43" s="956"/>
      <c r="L43" s="956" t="s">
        <v>317</v>
      </c>
      <c r="M43" s="941" t="s">
        <v>3</v>
      </c>
      <c r="N43" s="955">
        <v>25.1</v>
      </c>
      <c r="O43" s="955" t="s">
        <v>17</v>
      </c>
      <c r="P43" s="941" t="s">
        <v>3</v>
      </c>
      <c r="Q43" s="961"/>
      <c r="R43" s="968">
        <v>23</v>
      </c>
      <c r="S43" s="952"/>
      <c r="T43" s="967">
        <v>13</v>
      </c>
      <c r="U43" s="950">
        <v>86</v>
      </c>
      <c r="V43" s="949" t="s">
        <v>1436</v>
      </c>
      <c r="W43" s="949" t="s">
        <v>162</v>
      </c>
      <c r="X43" s="997"/>
      <c r="Y43" s="947" t="s">
        <v>1086</v>
      </c>
      <c r="Z43" s="964"/>
      <c r="AA43" s="941" t="s">
        <v>3</v>
      </c>
      <c r="AB43" s="941" t="s">
        <v>5</v>
      </c>
      <c r="AC43" s="941" t="s">
        <v>66</v>
      </c>
      <c r="AD43" s="977"/>
      <c r="AE43" s="955">
        <v>53</v>
      </c>
      <c r="AF43" s="962" t="s">
        <v>402</v>
      </c>
      <c r="AG43" s="941" t="s">
        <v>3</v>
      </c>
      <c r="AH43" s="961"/>
      <c r="AI43" s="941" t="s">
        <v>3</v>
      </c>
    </row>
    <row r="44" spans="3:35" ht="12">
      <c r="C44" s="950">
        <v>62</v>
      </c>
      <c r="D44" s="960">
        <v>142</v>
      </c>
      <c r="E44" s="959" t="s">
        <v>416</v>
      </c>
      <c r="F44" s="949" t="s">
        <v>897</v>
      </c>
      <c r="G44" s="973"/>
      <c r="H44" s="947" t="s">
        <v>1435</v>
      </c>
      <c r="I44" s="964"/>
      <c r="J44" s="941" t="s">
        <v>316</v>
      </c>
      <c r="K44" s="956"/>
      <c r="L44" s="970" t="s">
        <v>315</v>
      </c>
      <c r="M44" s="941" t="s">
        <v>3</v>
      </c>
      <c r="N44" s="969">
        <v>25.4</v>
      </c>
      <c r="O44" s="974" t="s">
        <v>19</v>
      </c>
      <c r="P44" s="941" t="s">
        <v>297</v>
      </c>
      <c r="Q44" s="961"/>
      <c r="R44" s="968">
        <v>22</v>
      </c>
      <c r="S44" s="952"/>
      <c r="T44" s="967">
        <v>12</v>
      </c>
      <c r="U44" s="950">
        <v>84</v>
      </c>
      <c r="V44" s="949" t="s">
        <v>246</v>
      </c>
      <c r="W44" s="998" t="s">
        <v>1334</v>
      </c>
      <c r="X44" s="997"/>
      <c r="Y44" s="947" t="s">
        <v>1434</v>
      </c>
      <c r="Z44" s="964"/>
      <c r="AA44" s="941" t="s">
        <v>30</v>
      </c>
      <c r="AB44" s="941" t="s">
        <v>6</v>
      </c>
      <c r="AC44" s="941" t="s">
        <v>3</v>
      </c>
      <c r="AD44" s="977"/>
      <c r="AE44" s="955">
        <v>54</v>
      </c>
      <c r="AF44" s="962" t="s">
        <v>990</v>
      </c>
      <c r="AG44" s="941" t="s">
        <v>40</v>
      </c>
      <c r="AH44" s="961"/>
      <c r="AI44" s="941" t="s">
        <v>3</v>
      </c>
    </row>
    <row r="45" spans="3:35" ht="12">
      <c r="C45" s="950">
        <v>61</v>
      </c>
      <c r="D45" s="960">
        <v>141</v>
      </c>
      <c r="E45" s="959" t="s">
        <v>1394</v>
      </c>
      <c r="F45" s="949" t="s">
        <v>103</v>
      </c>
      <c r="G45" s="973"/>
      <c r="H45" s="947" t="s">
        <v>1219</v>
      </c>
      <c r="I45" s="964"/>
      <c r="J45" s="941" t="s">
        <v>3</v>
      </c>
      <c r="K45" s="956"/>
      <c r="L45" s="956" t="s">
        <v>314</v>
      </c>
      <c r="M45" s="941" t="s">
        <v>27</v>
      </c>
      <c r="N45" s="955">
        <v>25.7</v>
      </c>
      <c r="O45" s="955" t="s">
        <v>20</v>
      </c>
      <c r="P45" s="953" t="s">
        <v>3</v>
      </c>
      <c r="Q45" s="961"/>
      <c r="R45" s="968">
        <v>21</v>
      </c>
      <c r="S45" s="952"/>
      <c r="T45" s="723">
        <v>11</v>
      </c>
      <c r="U45" s="996">
        <v>82</v>
      </c>
      <c r="V45" s="995" t="s">
        <v>1433</v>
      </c>
      <c r="W45" s="994" t="s">
        <v>851</v>
      </c>
      <c r="X45" s="993"/>
      <c r="Y45" s="992" t="s">
        <v>1432</v>
      </c>
      <c r="Z45" s="964"/>
      <c r="AA45" s="941" t="s">
        <v>3</v>
      </c>
      <c r="AB45" s="941" t="s">
        <v>7</v>
      </c>
      <c r="AC45" s="941" t="s">
        <v>3</v>
      </c>
      <c r="AD45" s="977"/>
      <c r="AE45" s="955">
        <v>55</v>
      </c>
      <c r="AF45" s="962" t="s">
        <v>986</v>
      </c>
      <c r="AG45" s="941" t="s">
        <v>3</v>
      </c>
      <c r="AH45" s="961"/>
      <c r="AI45" s="941" t="s">
        <v>3</v>
      </c>
    </row>
    <row r="46" spans="3:35" s="165" customFormat="1" ht="12">
      <c r="C46" s="743">
        <v>60</v>
      </c>
      <c r="D46" s="991">
        <v>140</v>
      </c>
      <c r="E46" s="959" t="s">
        <v>415</v>
      </c>
      <c r="F46" s="949" t="s">
        <v>1258</v>
      </c>
      <c r="G46" s="990"/>
      <c r="H46" s="982" t="s">
        <v>788</v>
      </c>
      <c r="I46" s="981"/>
      <c r="J46" s="953" t="s">
        <v>312</v>
      </c>
      <c r="K46" s="989"/>
      <c r="L46" s="988" t="s">
        <v>311</v>
      </c>
      <c r="M46" s="941" t="s">
        <v>3</v>
      </c>
      <c r="N46" s="969">
        <v>26</v>
      </c>
      <c r="O46" s="954" t="s">
        <v>23</v>
      </c>
      <c r="P46" s="953" t="s">
        <v>42</v>
      </c>
      <c r="Q46" s="978"/>
      <c r="R46" s="987">
        <v>20</v>
      </c>
      <c r="S46" s="952"/>
      <c r="T46" s="737">
        <v>10</v>
      </c>
      <c r="U46" s="986">
        <v>80</v>
      </c>
      <c r="V46" s="985" t="s">
        <v>251</v>
      </c>
      <c r="W46" s="984" t="s">
        <v>1277</v>
      </c>
      <c r="X46" s="983"/>
      <c r="Y46" s="982" t="s">
        <v>1240</v>
      </c>
      <c r="Z46" s="981"/>
      <c r="AA46" s="953" t="s">
        <v>33</v>
      </c>
      <c r="AB46" s="953" t="s">
        <v>8</v>
      </c>
      <c r="AC46" s="941" t="s">
        <v>67</v>
      </c>
      <c r="AD46" s="969"/>
      <c r="AE46" s="980">
        <v>56</v>
      </c>
      <c r="AF46" s="979" t="s">
        <v>196</v>
      </c>
      <c r="AG46" s="953" t="s">
        <v>43</v>
      </c>
      <c r="AH46" s="978"/>
      <c r="AI46" s="941" t="s">
        <v>48</v>
      </c>
    </row>
    <row r="47" spans="3:35" ht="12">
      <c r="C47" s="950">
        <v>59</v>
      </c>
      <c r="D47" s="960">
        <v>139</v>
      </c>
      <c r="E47" s="959" t="s">
        <v>1392</v>
      </c>
      <c r="F47" s="949" t="s">
        <v>106</v>
      </c>
      <c r="G47" s="973"/>
      <c r="H47" s="947" t="s">
        <v>1431</v>
      </c>
      <c r="I47" s="964"/>
      <c r="J47" s="941" t="s">
        <v>3</v>
      </c>
      <c r="K47" s="956"/>
      <c r="L47" s="956" t="s">
        <v>310</v>
      </c>
      <c r="M47" s="941" t="s">
        <v>3</v>
      </c>
      <c r="N47" s="955">
        <v>26.3</v>
      </c>
      <c r="O47" s="955" t="s">
        <v>26</v>
      </c>
      <c r="P47" s="953" t="s">
        <v>3</v>
      </c>
      <c r="Q47" s="961"/>
      <c r="R47" s="941" t="s">
        <v>3</v>
      </c>
      <c r="S47" s="952"/>
      <c r="T47" s="967">
        <v>9</v>
      </c>
      <c r="U47" s="950">
        <v>77</v>
      </c>
      <c r="V47" s="949" t="s">
        <v>1430</v>
      </c>
      <c r="W47" s="949" t="s">
        <v>988</v>
      </c>
      <c r="X47" s="965"/>
      <c r="Y47" s="947" t="s">
        <v>1073</v>
      </c>
      <c r="Z47" s="964"/>
      <c r="AA47" s="941" t="s">
        <v>35</v>
      </c>
      <c r="AB47" s="941" t="s">
        <v>10</v>
      </c>
      <c r="AC47" s="941" t="s">
        <v>3</v>
      </c>
      <c r="AD47" s="977"/>
      <c r="AE47" s="955">
        <v>58</v>
      </c>
      <c r="AF47" s="962" t="s">
        <v>200</v>
      </c>
      <c r="AG47" s="941" t="s">
        <v>3</v>
      </c>
      <c r="AH47" s="961"/>
      <c r="AI47" s="941" t="s">
        <v>3</v>
      </c>
    </row>
    <row r="48" spans="3:35" ht="12">
      <c r="C48" s="950">
        <v>58</v>
      </c>
      <c r="D48" s="960">
        <v>138</v>
      </c>
      <c r="E48" s="959" t="s">
        <v>414</v>
      </c>
      <c r="F48" s="949" t="s">
        <v>1251</v>
      </c>
      <c r="G48" s="973"/>
      <c r="H48" s="947" t="s">
        <v>1429</v>
      </c>
      <c r="I48" s="964"/>
      <c r="J48" s="941" t="s">
        <v>308</v>
      </c>
      <c r="K48" s="956"/>
      <c r="L48" s="970" t="s">
        <v>307</v>
      </c>
      <c r="M48" s="941" t="s">
        <v>30</v>
      </c>
      <c r="N48" s="969">
        <v>26.6</v>
      </c>
      <c r="O48" s="954" t="s">
        <v>28</v>
      </c>
      <c r="P48" s="941" t="s">
        <v>52</v>
      </c>
      <c r="Q48" s="961"/>
      <c r="R48" s="968">
        <v>19</v>
      </c>
      <c r="S48" s="952"/>
      <c r="T48" s="967">
        <v>8</v>
      </c>
      <c r="U48" s="950">
        <v>74</v>
      </c>
      <c r="V48" s="949" t="s">
        <v>256</v>
      </c>
      <c r="W48" s="949" t="s">
        <v>167</v>
      </c>
      <c r="X48" s="965"/>
      <c r="Y48" s="947" t="s">
        <v>1428</v>
      </c>
      <c r="Z48" s="964"/>
      <c r="AA48" s="941" t="s">
        <v>37</v>
      </c>
      <c r="AB48" s="941" t="s">
        <v>15</v>
      </c>
      <c r="AC48" s="941" t="s">
        <v>3</v>
      </c>
      <c r="AD48" s="977"/>
      <c r="AE48" s="976" t="s">
        <v>1311</v>
      </c>
      <c r="AF48" s="962" t="s">
        <v>204</v>
      </c>
      <c r="AG48" s="941" t="s">
        <v>44</v>
      </c>
      <c r="AH48" s="961"/>
      <c r="AI48" s="941" t="s">
        <v>3</v>
      </c>
    </row>
    <row r="49" spans="3:35" ht="12">
      <c r="C49" s="950">
        <v>57</v>
      </c>
      <c r="D49" s="960">
        <v>137</v>
      </c>
      <c r="E49" s="959" t="s">
        <v>1390</v>
      </c>
      <c r="F49" s="949" t="s">
        <v>109</v>
      </c>
      <c r="G49" s="973"/>
      <c r="H49" s="947" t="s">
        <v>1427</v>
      </c>
      <c r="I49" s="964"/>
      <c r="J49" s="941" t="s">
        <v>3</v>
      </c>
      <c r="K49" s="956"/>
      <c r="L49" s="956" t="s">
        <v>306</v>
      </c>
      <c r="M49" s="941" t="s">
        <v>3</v>
      </c>
      <c r="N49" s="955">
        <v>26.9</v>
      </c>
      <c r="O49" s="954" t="s">
        <v>29</v>
      </c>
      <c r="P49" s="953" t="s">
        <v>3</v>
      </c>
      <c r="Q49" s="961"/>
      <c r="R49" s="941" t="s">
        <v>3</v>
      </c>
      <c r="S49" s="952"/>
      <c r="T49" s="967">
        <v>7</v>
      </c>
      <c r="U49" s="950">
        <v>70</v>
      </c>
      <c r="V49" s="949" t="s">
        <v>1426</v>
      </c>
      <c r="W49" s="949" t="s">
        <v>834</v>
      </c>
      <c r="X49" s="965"/>
      <c r="Y49" s="947" t="s">
        <v>1227</v>
      </c>
      <c r="Z49" s="964"/>
      <c r="AA49" s="941" t="s">
        <v>38</v>
      </c>
      <c r="AB49" s="941" t="s">
        <v>21</v>
      </c>
      <c r="AC49" s="941" t="s">
        <v>520</v>
      </c>
      <c r="AD49" s="963"/>
      <c r="AE49" s="962" t="s">
        <v>1309</v>
      </c>
      <c r="AF49" s="962" t="s">
        <v>208</v>
      </c>
      <c r="AG49" s="941" t="s">
        <v>3</v>
      </c>
      <c r="AH49" s="961"/>
      <c r="AI49" s="941" t="s">
        <v>3</v>
      </c>
    </row>
    <row r="50" spans="3:35" ht="12">
      <c r="C50" s="950">
        <v>56</v>
      </c>
      <c r="D50" s="960">
        <v>136</v>
      </c>
      <c r="E50" s="959" t="s">
        <v>413</v>
      </c>
      <c r="F50" s="949" t="s">
        <v>1244</v>
      </c>
      <c r="G50" s="973"/>
      <c r="H50" s="947" t="s">
        <v>1383</v>
      </c>
      <c r="I50" s="964"/>
      <c r="J50" s="941" t="s">
        <v>304</v>
      </c>
      <c r="K50" s="956"/>
      <c r="L50" s="970" t="s">
        <v>303</v>
      </c>
      <c r="M50" s="941" t="s">
        <v>3</v>
      </c>
      <c r="N50" s="969">
        <v>27.2</v>
      </c>
      <c r="O50" s="954" t="s">
        <v>31</v>
      </c>
      <c r="P50" s="941" t="s">
        <v>53</v>
      </c>
      <c r="Q50" s="961"/>
      <c r="R50" s="968">
        <v>18</v>
      </c>
      <c r="S50" s="952"/>
      <c r="T50" s="967">
        <v>6</v>
      </c>
      <c r="U50" s="950">
        <v>66</v>
      </c>
      <c r="V50" s="949" t="s">
        <v>931</v>
      </c>
      <c r="W50" s="949" t="s">
        <v>1257</v>
      </c>
      <c r="X50" s="965"/>
      <c r="Y50" s="947" t="s">
        <v>1425</v>
      </c>
      <c r="Z50" s="964"/>
      <c r="AA50" s="941" t="s">
        <v>40</v>
      </c>
      <c r="AB50" s="941" t="s">
        <v>27</v>
      </c>
      <c r="AC50" s="941" t="s">
        <v>3</v>
      </c>
      <c r="AD50" s="963"/>
      <c r="AE50" s="962" t="s">
        <v>1362</v>
      </c>
      <c r="AF50" s="962" t="s">
        <v>212</v>
      </c>
      <c r="AG50" s="941" t="s">
        <v>46</v>
      </c>
      <c r="AH50" s="961"/>
      <c r="AI50" s="941" t="s">
        <v>3</v>
      </c>
    </row>
    <row r="51" spans="3:35" ht="12">
      <c r="C51" s="950">
        <v>55</v>
      </c>
      <c r="D51" s="960">
        <v>135</v>
      </c>
      <c r="E51" s="975" t="s">
        <v>1310</v>
      </c>
      <c r="F51" s="949" t="s">
        <v>112</v>
      </c>
      <c r="G51" s="973"/>
      <c r="H51" s="947" t="s">
        <v>1424</v>
      </c>
      <c r="I51" s="964"/>
      <c r="J51" s="941" t="s">
        <v>3</v>
      </c>
      <c r="K51" s="956"/>
      <c r="L51" s="956" t="s">
        <v>301</v>
      </c>
      <c r="M51" s="941" t="s">
        <v>33</v>
      </c>
      <c r="N51" s="955">
        <v>27.5</v>
      </c>
      <c r="O51" s="954" t="s">
        <v>32</v>
      </c>
      <c r="P51" s="953" t="s">
        <v>3</v>
      </c>
      <c r="Q51" s="961"/>
      <c r="R51" s="941" t="s">
        <v>3</v>
      </c>
      <c r="S51" s="952"/>
      <c r="T51" s="967">
        <v>5</v>
      </c>
      <c r="U51" s="950">
        <v>61</v>
      </c>
      <c r="V51" s="949" t="s">
        <v>261</v>
      </c>
      <c r="W51" s="949" t="s">
        <v>172</v>
      </c>
      <c r="X51" s="965"/>
      <c r="Y51" s="947" t="s">
        <v>1423</v>
      </c>
      <c r="Z51" s="964"/>
      <c r="AA51" s="941" t="s">
        <v>43</v>
      </c>
      <c r="AB51" s="941" t="s">
        <v>33</v>
      </c>
      <c r="AC51" s="941" t="s">
        <v>3</v>
      </c>
      <c r="AD51" s="963"/>
      <c r="AE51" s="962" t="s">
        <v>1357</v>
      </c>
      <c r="AF51" s="962" t="s">
        <v>216</v>
      </c>
      <c r="AG51" s="941" t="s">
        <v>3</v>
      </c>
      <c r="AH51" s="961"/>
      <c r="AI51" s="941" t="s">
        <v>50</v>
      </c>
    </row>
    <row r="52" spans="3:35" ht="12">
      <c r="C52" s="950">
        <v>54</v>
      </c>
      <c r="D52" s="960">
        <v>134</v>
      </c>
      <c r="E52" s="959" t="s">
        <v>412</v>
      </c>
      <c r="F52" s="949" t="s">
        <v>1238</v>
      </c>
      <c r="G52" s="973"/>
      <c r="H52" s="947" t="s">
        <v>1422</v>
      </c>
      <c r="I52" s="964"/>
      <c r="J52" s="941" t="s">
        <v>300</v>
      </c>
      <c r="K52" s="956"/>
      <c r="L52" s="970" t="s">
        <v>299</v>
      </c>
      <c r="M52" s="941" t="s">
        <v>3</v>
      </c>
      <c r="N52" s="969">
        <v>27.8</v>
      </c>
      <c r="O52" s="954" t="s">
        <v>34</v>
      </c>
      <c r="P52" s="941" t="s">
        <v>54</v>
      </c>
      <c r="Q52" s="961"/>
      <c r="R52" s="966">
        <v>17</v>
      </c>
      <c r="S52" s="952"/>
      <c r="T52" s="967">
        <v>4</v>
      </c>
      <c r="U52" s="950">
        <v>56</v>
      </c>
      <c r="V52" s="949" t="s">
        <v>913</v>
      </c>
      <c r="W52" s="949" t="s">
        <v>1243</v>
      </c>
      <c r="X52" s="965"/>
      <c r="Y52" s="947" t="s">
        <v>1216</v>
      </c>
      <c r="Z52" s="964"/>
      <c r="AA52" s="941" t="s">
        <v>44</v>
      </c>
      <c r="AB52" s="941" t="s">
        <v>37</v>
      </c>
      <c r="AC52" s="941" t="s">
        <v>512</v>
      </c>
      <c r="AD52" s="963"/>
      <c r="AE52" s="962" t="s">
        <v>1421</v>
      </c>
      <c r="AF52" s="962" t="s">
        <v>221</v>
      </c>
      <c r="AG52" s="941" t="s">
        <v>48</v>
      </c>
      <c r="AH52" s="961"/>
      <c r="AI52" s="941" t="s">
        <v>3</v>
      </c>
    </row>
    <row r="53" spans="3:35" ht="12">
      <c r="C53" s="950">
        <v>53</v>
      </c>
      <c r="D53" s="960">
        <v>133</v>
      </c>
      <c r="E53" s="959" t="s">
        <v>1384</v>
      </c>
      <c r="F53" s="949" t="s">
        <v>115</v>
      </c>
      <c r="G53" s="973"/>
      <c r="H53" s="947" t="s">
        <v>1374</v>
      </c>
      <c r="I53" s="964"/>
      <c r="J53" s="941" t="s">
        <v>3</v>
      </c>
      <c r="K53" s="956"/>
      <c r="L53" s="956" t="s">
        <v>298</v>
      </c>
      <c r="M53" s="941" t="s">
        <v>3</v>
      </c>
      <c r="N53" s="955">
        <v>28.1</v>
      </c>
      <c r="O53" s="974" t="s">
        <v>292</v>
      </c>
      <c r="P53" s="953" t="s">
        <v>3</v>
      </c>
      <c r="Q53" s="961"/>
      <c r="R53" s="941" t="s">
        <v>3</v>
      </c>
      <c r="S53" s="952"/>
      <c r="T53" s="967">
        <v>3</v>
      </c>
      <c r="U53" s="950">
        <v>51</v>
      </c>
      <c r="V53" s="949" t="s">
        <v>975</v>
      </c>
      <c r="W53" s="949" t="s">
        <v>810</v>
      </c>
      <c r="X53" s="965"/>
      <c r="Y53" s="947" t="s">
        <v>1420</v>
      </c>
      <c r="Z53" s="964"/>
      <c r="AA53" s="941" t="s">
        <v>46</v>
      </c>
      <c r="AB53" s="941" t="s">
        <v>40</v>
      </c>
      <c r="AC53" s="941" t="s">
        <v>3</v>
      </c>
      <c r="AD53" s="963"/>
      <c r="AE53" s="962" t="s">
        <v>1349</v>
      </c>
      <c r="AF53" s="962" t="s">
        <v>226</v>
      </c>
      <c r="AG53" s="941" t="s">
        <v>3</v>
      </c>
      <c r="AH53" s="961"/>
      <c r="AI53" s="941" t="s">
        <v>3</v>
      </c>
    </row>
    <row r="54" spans="3:35" ht="12">
      <c r="C54" s="950">
        <v>52</v>
      </c>
      <c r="D54" s="960">
        <v>132</v>
      </c>
      <c r="E54" s="959" t="s">
        <v>411</v>
      </c>
      <c r="F54" s="949" t="s">
        <v>1231</v>
      </c>
      <c r="G54" s="973"/>
      <c r="H54" s="947" t="s">
        <v>1419</v>
      </c>
      <c r="I54" s="964"/>
      <c r="J54" s="972" t="s">
        <v>297</v>
      </c>
      <c r="K54" s="971"/>
      <c r="L54" s="970" t="s">
        <v>296</v>
      </c>
      <c r="M54" s="941" t="s">
        <v>35</v>
      </c>
      <c r="N54" s="969">
        <v>28.4</v>
      </c>
      <c r="O54" s="954" t="s">
        <v>293</v>
      </c>
      <c r="P54" s="941" t="s">
        <v>55</v>
      </c>
      <c r="Q54" s="961"/>
      <c r="R54" s="968">
        <v>16</v>
      </c>
      <c r="S54" s="952"/>
      <c r="T54" s="967">
        <v>2</v>
      </c>
      <c r="U54" s="966">
        <v>46</v>
      </c>
      <c r="V54" s="949" t="s">
        <v>87</v>
      </c>
      <c r="W54" s="949" t="s">
        <v>1228</v>
      </c>
      <c r="X54" s="965"/>
      <c r="Y54" s="947" t="s">
        <v>1418</v>
      </c>
      <c r="Z54" s="964"/>
      <c r="AA54" s="941" t="s">
        <v>48</v>
      </c>
      <c r="AB54" s="941" t="s">
        <v>44</v>
      </c>
      <c r="AC54" s="941" t="s">
        <v>3</v>
      </c>
      <c r="AD54" s="963"/>
      <c r="AE54" s="962" t="s">
        <v>1417</v>
      </c>
      <c r="AF54" s="962" t="s">
        <v>231</v>
      </c>
      <c r="AG54" s="941" t="s">
        <v>50</v>
      </c>
      <c r="AH54" s="961"/>
      <c r="AI54" s="941" t="s">
        <v>3</v>
      </c>
    </row>
    <row r="55" spans="3:35" ht="12.75" thickBot="1">
      <c r="C55" s="950">
        <v>51</v>
      </c>
      <c r="D55" s="960">
        <v>131</v>
      </c>
      <c r="E55" s="959" t="s">
        <v>1379</v>
      </c>
      <c r="F55" s="949" t="s">
        <v>118</v>
      </c>
      <c r="G55" s="958"/>
      <c r="H55" s="947" t="s">
        <v>1416</v>
      </c>
      <c r="I55" s="946"/>
      <c r="J55" s="945" t="s">
        <v>3</v>
      </c>
      <c r="K55" s="957"/>
      <c r="L55" s="956" t="s">
        <v>295</v>
      </c>
      <c r="M55" s="945" t="s">
        <v>3</v>
      </c>
      <c r="N55" s="955">
        <v>28.7</v>
      </c>
      <c r="O55" s="954" t="s">
        <v>36</v>
      </c>
      <c r="P55" s="953" t="s">
        <v>3</v>
      </c>
      <c r="Q55" s="942"/>
      <c r="R55" s="941" t="s">
        <v>3</v>
      </c>
      <c r="S55" s="952"/>
      <c r="T55" s="951">
        <v>1</v>
      </c>
      <c r="U55" s="950">
        <v>40</v>
      </c>
      <c r="V55" s="949" t="s">
        <v>92</v>
      </c>
      <c r="W55" s="949" t="s">
        <v>793</v>
      </c>
      <c r="X55" s="948"/>
      <c r="Y55" s="947" t="s">
        <v>1140</v>
      </c>
      <c r="Z55" s="946"/>
      <c r="AA55" s="945" t="s">
        <v>50</v>
      </c>
      <c r="AB55" s="945" t="s">
        <v>48</v>
      </c>
      <c r="AC55" s="941" t="s">
        <v>954</v>
      </c>
      <c r="AD55" s="944"/>
      <c r="AE55" s="943" t="s">
        <v>484</v>
      </c>
      <c r="AF55" s="943" t="s">
        <v>236</v>
      </c>
      <c r="AG55" s="941" t="s">
        <v>3</v>
      </c>
      <c r="AH55" s="942"/>
      <c r="AI55" s="941" t="s">
        <v>3</v>
      </c>
    </row>
    <row r="56" spans="3:35" ht="12" customHeight="1">
      <c r="C56" s="940"/>
      <c r="D56" s="940"/>
      <c r="E56" s="940"/>
      <c r="F56" s="940"/>
      <c r="G56" s="940"/>
      <c r="H56" s="940"/>
      <c r="I56" s="940"/>
      <c r="J56" s="940"/>
      <c r="K56" s="940"/>
      <c r="L56" s="940"/>
      <c r="M56" s="940"/>
      <c r="N56" s="940"/>
      <c r="O56" s="940"/>
      <c r="P56" s="940"/>
      <c r="Q56" s="940"/>
      <c r="R56" s="940"/>
      <c r="S56" s="939" t="s">
        <v>1415</v>
      </c>
      <c r="T56" s="938"/>
      <c r="U56" s="938"/>
      <c r="V56" s="938"/>
      <c r="W56" s="938"/>
      <c r="X56" s="938"/>
      <c r="Y56" s="938"/>
      <c r="Z56" s="938"/>
      <c r="AA56" s="938"/>
      <c r="AB56" s="938"/>
      <c r="AC56" s="938"/>
      <c r="AD56" s="938"/>
      <c r="AE56" s="938"/>
      <c r="AF56" s="938"/>
      <c r="AG56" s="938"/>
      <c r="AH56" s="938"/>
      <c r="AI56" s="937"/>
    </row>
    <row r="57" spans="3:36" ht="12" customHeight="1">
      <c r="C57" s="936"/>
      <c r="D57" s="936"/>
      <c r="E57" s="936"/>
      <c r="F57" s="936"/>
      <c r="G57" s="936"/>
      <c r="H57" s="936"/>
      <c r="I57" s="936"/>
      <c r="J57" s="936"/>
      <c r="K57" s="936"/>
      <c r="L57" s="936"/>
      <c r="M57" s="936"/>
      <c r="N57" s="936"/>
      <c r="O57" s="936"/>
      <c r="P57" s="936"/>
      <c r="Q57" s="936"/>
      <c r="R57" s="936"/>
      <c r="S57" s="935"/>
      <c r="T57" s="935"/>
      <c r="U57" s="935"/>
      <c r="V57" s="935"/>
      <c r="W57" s="935"/>
      <c r="X57" s="935"/>
      <c r="Y57" s="935"/>
      <c r="Z57" s="935"/>
      <c r="AA57" s="935"/>
      <c r="AB57" s="935"/>
      <c r="AC57" s="935"/>
      <c r="AD57" s="935"/>
      <c r="AE57" s="935"/>
      <c r="AF57" s="935"/>
      <c r="AG57" s="935"/>
      <c r="AH57" s="935"/>
      <c r="AI57" s="934"/>
      <c r="AJ57" s="115"/>
    </row>
    <row r="58" spans="6:36" ht="6" customHeight="1" hidden="1">
      <c r="F58" s="129"/>
      <c r="K58" s="130"/>
      <c r="L58" s="130"/>
      <c r="Q58" s="129"/>
      <c r="S58" s="119"/>
      <c r="AJ58" s="115"/>
    </row>
    <row r="59" spans="3:36" ht="24.75" customHeight="1" hidden="1">
      <c r="C59" s="119"/>
      <c r="D59" s="119"/>
      <c r="E59" s="119"/>
      <c r="F59" s="277" t="s">
        <v>723</v>
      </c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  <c r="AE59" s="277"/>
      <c r="AF59" s="277"/>
      <c r="AG59" s="277"/>
      <c r="AH59" s="277"/>
      <c r="AI59" s="125"/>
      <c r="AJ59" s="126"/>
    </row>
    <row r="60" spans="3:36" ht="24.75" customHeight="1">
      <c r="C60" s="119"/>
      <c r="D60" s="119"/>
      <c r="E60" s="119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933"/>
      <c r="T60" s="933"/>
      <c r="U60" s="933"/>
      <c r="V60" s="933"/>
      <c r="W60" s="933"/>
      <c r="X60" s="933"/>
      <c r="Y60" s="933"/>
      <c r="Z60" s="933"/>
      <c r="AA60" s="933"/>
      <c r="AB60" s="933"/>
      <c r="AC60" s="933"/>
      <c r="AD60" s="933"/>
      <c r="AE60" s="933"/>
      <c r="AF60" s="933"/>
      <c r="AG60" s="933"/>
      <c r="AH60" s="933"/>
      <c r="AI60" s="933"/>
      <c r="AJ60" s="126"/>
    </row>
    <row r="61" spans="3:39" ht="8.25">
      <c r="C61" s="591"/>
      <c r="D61" s="591"/>
      <c r="E61" s="213"/>
      <c r="F61" s="590"/>
      <c r="G61" s="213"/>
      <c r="H61" s="590"/>
      <c r="I61" s="213"/>
      <c r="J61" s="213"/>
      <c r="K61" s="213"/>
      <c r="L61" s="589"/>
      <c r="M61" s="589"/>
      <c r="N61" s="589"/>
      <c r="O61" s="213"/>
      <c r="P61" s="213"/>
      <c r="Q61" s="213"/>
      <c r="R61" s="679"/>
      <c r="S61" s="679"/>
      <c r="T61" s="679"/>
      <c r="U61" s="820"/>
      <c r="V61" s="820"/>
      <c r="W61" s="820"/>
      <c r="X61" s="820"/>
      <c r="Y61" s="820"/>
      <c r="Z61" s="820"/>
      <c r="AA61" s="820"/>
      <c r="AB61" s="820"/>
      <c r="AC61" s="820"/>
      <c r="AD61" s="820"/>
      <c r="AE61" s="820"/>
      <c r="AF61" s="820"/>
      <c r="AG61" s="820"/>
      <c r="AH61" s="820"/>
      <c r="AI61" s="820"/>
      <c r="AJ61" s="820"/>
      <c r="AK61" s="819"/>
      <c r="AL61" s="115"/>
      <c r="AM61" s="115"/>
    </row>
    <row r="62" spans="3:37" ht="39" customHeight="1">
      <c r="C62" s="127"/>
      <c r="D62" s="127"/>
      <c r="E62" s="127"/>
      <c r="F62" s="581"/>
      <c r="G62" s="586"/>
      <c r="H62" s="586"/>
      <c r="I62" s="586"/>
      <c r="J62" s="586"/>
      <c r="K62" s="586"/>
      <c r="L62" s="586"/>
      <c r="M62" s="586"/>
      <c r="N62" s="586"/>
      <c r="O62" s="586"/>
      <c r="P62" s="586"/>
      <c r="Q62" s="584" t="s">
        <v>68</v>
      </c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4"/>
      <c r="AJ62" s="244"/>
      <c r="AK62" s="244"/>
    </row>
    <row r="63" spans="3:37" ht="20.25" customHeight="1" hidden="1">
      <c r="C63" s="585"/>
      <c r="D63" s="251"/>
      <c r="E63" s="251"/>
      <c r="F63" s="251"/>
      <c r="G63" s="251"/>
      <c r="H63" s="251"/>
      <c r="I63" s="20"/>
      <c r="J63" s="20"/>
      <c r="K63" s="20"/>
      <c r="L63" s="20"/>
      <c r="M63" s="20"/>
      <c r="N63" s="20"/>
      <c r="O63" s="127"/>
      <c r="P63" s="127"/>
      <c r="Q63" s="245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4"/>
      <c r="AJ63" s="244"/>
      <c r="AK63" s="244"/>
    </row>
    <row r="64" spans="3:35" ht="9" customHeight="1">
      <c r="C64" s="120"/>
      <c r="J64" s="119"/>
      <c r="K64" s="119"/>
      <c r="L64" s="119"/>
      <c r="M64" s="119"/>
      <c r="N64" s="119"/>
      <c r="O64" s="119"/>
      <c r="P64" s="119"/>
      <c r="Q64" s="119"/>
      <c r="R64" s="119"/>
      <c r="S64" s="116"/>
      <c r="T64" s="116"/>
      <c r="U64" s="112"/>
      <c r="V64" s="112"/>
      <c r="AI64" s="118"/>
    </row>
    <row r="65" spans="3:22" ht="12.75">
      <c r="C65" s="117"/>
      <c r="D65" s="117"/>
      <c r="S65" s="116"/>
      <c r="T65" s="116"/>
      <c r="U65" s="112"/>
      <c r="V65" s="112"/>
    </row>
    <row r="66" ht="8.25">
      <c r="AJ66" s="115"/>
    </row>
  </sheetData>
  <sheetProtection/>
  <mergeCells count="26">
    <mergeCell ref="E4:F4"/>
    <mergeCell ref="H4:H5"/>
    <mergeCell ref="V4:W4"/>
    <mergeCell ref="Y4:Y5"/>
    <mergeCell ref="J4:L4"/>
    <mergeCell ref="N4:O4"/>
    <mergeCell ref="Q62:AK63"/>
    <mergeCell ref="D63:H63"/>
    <mergeCell ref="S60:AI60"/>
    <mergeCell ref="S56:AI57"/>
    <mergeCell ref="F59:AH59"/>
    <mergeCell ref="T4:T5"/>
    <mergeCell ref="AA4:AB4"/>
    <mergeCell ref="AC4:AC5"/>
    <mergeCell ref="C56:R57"/>
    <mergeCell ref="S4:S55"/>
    <mergeCell ref="C3:H3"/>
    <mergeCell ref="E2:AC2"/>
    <mergeCell ref="R4:R5"/>
    <mergeCell ref="AG4:AG5"/>
    <mergeCell ref="AI4:AI5"/>
    <mergeCell ref="AF2:AG2"/>
    <mergeCell ref="AD4:AF4"/>
    <mergeCell ref="P4:P5"/>
    <mergeCell ref="M4:M5"/>
    <mergeCell ref="C4:C5"/>
  </mergeCells>
  <printOptions gridLines="1"/>
  <pageMargins left="1.0236220472440944" right="0.2362204724409449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view="pageBreakPreview" zoomScale="142" zoomScaleNormal="130" zoomScaleSheetLayoutView="142" zoomScalePageLayoutView="0" workbookViewId="0" topLeftCell="D1">
      <selection activeCell="AF2" sqref="AF2"/>
    </sheetView>
  </sheetViews>
  <sheetFormatPr defaultColWidth="9.00390625" defaultRowHeight="12.75"/>
  <cols>
    <col min="1" max="1" width="4.00390625" style="582" customWidth="1"/>
    <col min="2" max="2" width="4.875" style="582" customWidth="1"/>
    <col min="3" max="3" width="4.25390625" style="581" bestFit="1" customWidth="1"/>
    <col min="4" max="4" width="4.625" style="581" customWidth="1"/>
    <col min="5" max="5" width="5.00390625" style="581" customWidth="1"/>
    <col min="6" max="6" width="0.74609375" style="581" hidden="1" customWidth="1"/>
    <col min="7" max="7" width="4.25390625" style="581" customWidth="1"/>
    <col min="8" max="8" width="3.75390625" style="581" hidden="1" customWidth="1"/>
    <col min="9" max="9" width="4.625" style="581" customWidth="1"/>
    <col min="10" max="10" width="4.25390625" style="581" hidden="1" customWidth="1"/>
    <col min="11" max="11" width="4.75390625" style="581" customWidth="1"/>
    <col min="12" max="12" width="3.75390625" style="581" customWidth="1"/>
    <col min="13" max="14" width="4.125" style="581" customWidth="1"/>
    <col min="15" max="15" width="2.875" style="581" hidden="1" customWidth="1"/>
    <col min="16" max="16" width="4.875" style="581" customWidth="1"/>
    <col min="17" max="17" width="4.25390625" style="581" customWidth="1"/>
    <col min="18" max="18" width="5.00390625" style="581" customWidth="1"/>
    <col min="19" max="19" width="7.875" style="581" customWidth="1"/>
    <col min="20" max="20" width="3.625" style="581" bestFit="1" customWidth="1"/>
    <col min="21" max="21" width="4.25390625" style="581" customWidth="1"/>
    <col min="22" max="22" width="3.75390625" style="581" customWidth="1"/>
    <col min="23" max="23" width="4.00390625" style="188" customWidth="1"/>
    <col min="24" max="24" width="3.875" style="188" customWidth="1"/>
    <col min="25" max="25" width="4.375" style="188" hidden="1" customWidth="1"/>
    <col min="26" max="26" width="5.375" style="188" bestFit="1" customWidth="1"/>
    <col min="27" max="27" width="1.12109375" style="188" hidden="1" customWidth="1"/>
    <col min="28" max="29" width="4.375" style="188" customWidth="1"/>
    <col min="30" max="30" width="4.00390625" style="188" customWidth="1"/>
    <col min="31" max="31" width="1.37890625" style="188" hidden="1" customWidth="1"/>
    <col min="32" max="32" width="5.00390625" style="188" customWidth="1"/>
    <col min="33" max="33" width="4.125" style="188" customWidth="1"/>
    <col min="34" max="34" width="0.74609375" style="188" hidden="1" customWidth="1"/>
    <col min="35" max="35" width="4.75390625" style="188" customWidth="1"/>
    <col min="36" max="36" width="5.00390625" style="188" customWidth="1"/>
    <col min="37" max="37" width="4.75390625" style="188" customWidth="1"/>
    <col min="38" max="38" width="9.125" style="188" hidden="1" customWidth="1"/>
    <col min="39" max="16384" width="9.125" style="188" customWidth="1"/>
  </cols>
  <sheetData>
    <row r="1" spans="1:26" ht="36.75" customHeight="1">
      <c r="A1" s="685"/>
      <c r="B1" s="684"/>
      <c r="D1" s="683" t="s">
        <v>1414</v>
      </c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Z1" s="683"/>
    </row>
    <row r="2" spans="1:36" s="581" customFormat="1" ht="15" customHeight="1">
      <c r="A2" s="591"/>
      <c r="B2" s="591"/>
      <c r="C2" s="45" t="s">
        <v>78</v>
      </c>
      <c r="D2" s="45"/>
      <c r="E2" s="45"/>
      <c r="F2" s="45"/>
      <c r="G2" s="45"/>
      <c r="H2" s="45"/>
      <c r="I2" s="45"/>
      <c r="J2" s="45"/>
      <c r="K2" s="45"/>
      <c r="L2" s="248" t="s">
        <v>1413</v>
      </c>
      <c r="M2" s="248"/>
      <c r="N2" s="248"/>
      <c r="O2" s="248"/>
      <c r="P2" s="248"/>
      <c r="Q2" s="248"/>
      <c r="R2" s="248"/>
      <c r="S2" s="248"/>
      <c r="T2" s="248"/>
      <c r="U2" s="248"/>
      <c r="V2" s="25"/>
      <c r="W2" s="213"/>
      <c r="X2" s="213"/>
      <c r="Y2" s="213"/>
      <c r="Z2" s="213"/>
      <c r="AA2" s="213"/>
      <c r="AB2" s="213"/>
      <c r="AC2" s="213"/>
      <c r="AD2" s="682"/>
      <c r="AE2" s="681"/>
      <c r="AF2" s="681"/>
      <c r="AH2" s="681"/>
      <c r="AI2" s="681"/>
      <c r="AJ2" s="681"/>
    </row>
    <row r="3" spans="1:36" s="581" customFormat="1" ht="9" customHeight="1" hidden="1">
      <c r="A3" s="680"/>
      <c r="B3" s="680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680"/>
      <c r="S3" s="213"/>
      <c r="T3" s="679"/>
      <c r="U3" s="679"/>
      <c r="V3" s="678"/>
      <c r="W3" s="677"/>
      <c r="X3" s="677"/>
      <c r="Y3" s="677"/>
      <c r="Z3" s="677"/>
      <c r="AA3" s="677"/>
      <c r="AB3" s="677"/>
      <c r="AC3" s="677"/>
      <c r="AD3" s="677"/>
      <c r="AE3" s="677"/>
      <c r="AF3" s="677"/>
      <c r="AG3" s="677"/>
      <c r="AH3" s="677"/>
      <c r="AI3" s="676"/>
      <c r="AJ3" s="676"/>
    </row>
    <row r="4" spans="1:37" ht="18" customHeight="1" thickBot="1">
      <c r="A4" s="28" t="s">
        <v>1412</v>
      </c>
      <c r="B4" s="28"/>
      <c r="C4" s="46"/>
      <c r="D4" s="46"/>
      <c r="E4" s="46"/>
      <c r="F4" s="46"/>
      <c r="G4" s="46"/>
      <c r="H4" s="46"/>
      <c r="I4" s="46"/>
      <c r="J4" s="46"/>
      <c r="K4" s="46"/>
      <c r="L4" s="45"/>
      <c r="M4" s="45"/>
      <c r="N4" s="45" t="s">
        <v>68</v>
      </c>
      <c r="O4" s="45"/>
      <c r="P4" s="45"/>
      <c r="Q4" s="45"/>
      <c r="R4" s="29"/>
      <c r="S4" s="213"/>
      <c r="T4" s="28" t="s">
        <v>1411</v>
      </c>
      <c r="U4" s="28"/>
      <c r="V4" s="206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3"/>
    </row>
    <row r="5" spans="1:38" ht="10.5" customHeight="1">
      <c r="A5" s="875" t="s">
        <v>0</v>
      </c>
      <c r="B5" s="879" t="s">
        <v>59</v>
      </c>
      <c r="C5" s="874" t="s">
        <v>60</v>
      </c>
      <c r="D5" s="874"/>
      <c r="E5" s="874"/>
      <c r="F5" s="878"/>
      <c r="G5" s="871" t="s">
        <v>1408</v>
      </c>
      <c r="H5" s="870"/>
      <c r="I5" s="877" t="s">
        <v>1153</v>
      </c>
      <c r="J5" s="876"/>
      <c r="K5" s="867" t="s">
        <v>1149</v>
      </c>
      <c r="L5" s="931" t="s">
        <v>1407</v>
      </c>
      <c r="M5" s="272" t="s">
        <v>1410</v>
      </c>
      <c r="N5" s="272"/>
      <c r="O5" s="208"/>
      <c r="P5" s="267" t="s">
        <v>1405</v>
      </c>
      <c r="Q5" s="929" t="s">
        <v>1409</v>
      </c>
      <c r="R5" s="919" t="s">
        <v>1403</v>
      </c>
      <c r="S5" s="206"/>
      <c r="T5" s="875" t="s">
        <v>0</v>
      </c>
      <c r="U5" s="205" t="s">
        <v>61</v>
      </c>
      <c r="V5" s="874" t="s">
        <v>60</v>
      </c>
      <c r="W5" s="874"/>
      <c r="X5" s="874"/>
      <c r="Y5" s="874"/>
      <c r="Z5" s="859" t="s">
        <v>1408</v>
      </c>
      <c r="AA5" s="932"/>
      <c r="AB5" s="267" t="s">
        <v>1150</v>
      </c>
      <c r="AC5" s="272" t="s">
        <v>1149</v>
      </c>
      <c r="AD5" s="931" t="s">
        <v>1407</v>
      </c>
      <c r="AE5" s="930" t="s">
        <v>1406</v>
      </c>
      <c r="AF5" s="869" t="s">
        <v>502</v>
      </c>
      <c r="AG5" s="869"/>
      <c r="AH5" s="868"/>
      <c r="AI5" s="272" t="s">
        <v>1405</v>
      </c>
      <c r="AJ5" s="929" t="s">
        <v>1404</v>
      </c>
      <c r="AK5" s="919" t="s">
        <v>1403</v>
      </c>
      <c r="AL5" s="661"/>
    </row>
    <row r="6" spans="1:37" ht="39" customHeight="1">
      <c r="A6" s="865"/>
      <c r="B6" s="193" t="s">
        <v>58</v>
      </c>
      <c r="C6" s="195" t="s">
        <v>1402</v>
      </c>
      <c r="D6" s="195" t="s">
        <v>644</v>
      </c>
      <c r="E6" s="195" t="s">
        <v>281</v>
      </c>
      <c r="F6" s="195"/>
      <c r="G6" s="861"/>
      <c r="H6" s="860"/>
      <c r="I6" s="285"/>
      <c r="J6" s="274"/>
      <c r="K6" s="268"/>
      <c r="L6" s="923"/>
      <c r="M6" s="928" t="s">
        <v>1401</v>
      </c>
      <c r="N6" s="927" t="s">
        <v>1400</v>
      </c>
      <c r="O6" s="194"/>
      <c r="P6" s="268"/>
      <c r="Q6" s="920"/>
      <c r="R6" s="919"/>
      <c r="S6" s="213"/>
      <c r="T6" s="865"/>
      <c r="U6" s="864" t="s">
        <v>77</v>
      </c>
      <c r="V6" s="926" t="s">
        <v>1402</v>
      </c>
      <c r="W6" s="195" t="s">
        <v>644</v>
      </c>
      <c r="X6" s="194" t="s">
        <v>281</v>
      </c>
      <c r="Y6" s="194"/>
      <c r="Z6" s="925"/>
      <c r="AA6" s="924"/>
      <c r="AB6" s="268"/>
      <c r="AC6" s="272"/>
      <c r="AD6" s="923"/>
      <c r="AE6" s="922"/>
      <c r="AF6" s="921" t="s">
        <v>1401</v>
      </c>
      <c r="AG6" s="193" t="s">
        <v>1400</v>
      </c>
      <c r="AH6" s="514"/>
      <c r="AI6" s="272"/>
      <c r="AJ6" s="920"/>
      <c r="AK6" s="919"/>
    </row>
    <row r="7" spans="1:37" s="625" customFormat="1" ht="12.75" customHeight="1">
      <c r="A7" s="848">
        <v>100</v>
      </c>
      <c r="B7" s="910">
        <v>220</v>
      </c>
      <c r="C7" s="170" t="s">
        <v>1399</v>
      </c>
      <c r="D7" s="909" t="s">
        <v>206</v>
      </c>
      <c r="E7" s="170" t="s">
        <v>275</v>
      </c>
      <c r="F7" s="174"/>
      <c r="G7" s="914">
        <v>0.005208333333333333</v>
      </c>
      <c r="H7" s="168"/>
      <c r="I7" s="495" t="s">
        <v>361</v>
      </c>
      <c r="J7" s="918"/>
      <c r="K7" s="917" t="s">
        <v>380</v>
      </c>
      <c r="L7" s="173">
        <v>20</v>
      </c>
      <c r="M7" s="497">
        <v>32</v>
      </c>
      <c r="N7" s="168">
        <v>15</v>
      </c>
      <c r="O7" s="496"/>
      <c r="P7" s="495" t="s">
        <v>379</v>
      </c>
      <c r="Q7" s="912" t="s">
        <v>1398</v>
      </c>
      <c r="R7" s="906">
        <v>40</v>
      </c>
      <c r="S7" s="174"/>
      <c r="T7" s="911">
        <v>50</v>
      </c>
      <c r="U7" s="910">
        <v>170</v>
      </c>
      <c r="V7" s="909" t="s">
        <v>1313</v>
      </c>
      <c r="W7" s="170" t="s">
        <v>913</v>
      </c>
      <c r="X7" s="170" t="s">
        <v>176</v>
      </c>
      <c r="Y7" s="174"/>
      <c r="Z7" s="914">
        <v>0.008101851851851851</v>
      </c>
      <c r="AA7" s="916"/>
      <c r="AB7" s="495" t="s">
        <v>42</v>
      </c>
      <c r="AC7" s="495" t="s">
        <v>379</v>
      </c>
      <c r="AD7" s="481" t="s">
        <v>3</v>
      </c>
      <c r="AE7" s="168"/>
      <c r="AF7" s="497">
        <v>51</v>
      </c>
      <c r="AG7" s="497" t="s">
        <v>641</v>
      </c>
      <c r="AH7" s="496"/>
      <c r="AI7" s="495" t="s">
        <v>312</v>
      </c>
      <c r="AJ7" s="912" t="s">
        <v>42</v>
      </c>
      <c r="AK7" s="906">
        <v>15</v>
      </c>
    </row>
    <row r="8" spans="1:37" ht="8.25">
      <c r="A8" s="838">
        <v>99</v>
      </c>
      <c r="B8" s="896">
        <v>219</v>
      </c>
      <c r="C8" s="137" t="s">
        <v>475</v>
      </c>
      <c r="D8" s="901" t="s">
        <v>207</v>
      </c>
      <c r="E8" s="137" t="s">
        <v>921</v>
      </c>
      <c r="F8" s="898"/>
      <c r="G8" s="900">
        <v>0.0052662037037037035</v>
      </c>
      <c r="H8" s="144"/>
      <c r="I8" s="481" t="s">
        <v>3</v>
      </c>
      <c r="J8" s="481"/>
      <c r="K8" s="481" t="s">
        <v>3</v>
      </c>
      <c r="L8" s="481" t="s">
        <v>3</v>
      </c>
      <c r="M8" s="487">
        <v>32.2</v>
      </c>
      <c r="N8" s="487" t="s">
        <v>640</v>
      </c>
      <c r="O8" s="490"/>
      <c r="P8" s="481" t="s">
        <v>3</v>
      </c>
      <c r="Q8" s="899" t="s">
        <v>380</v>
      </c>
      <c r="R8" s="899" t="s">
        <v>3</v>
      </c>
      <c r="S8" s="898"/>
      <c r="T8" s="902">
        <v>49</v>
      </c>
      <c r="U8" s="896">
        <v>168</v>
      </c>
      <c r="V8" s="901" t="s">
        <v>418</v>
      </c>
      <c r="W8" s="137" t="s">
        <v>909</v>
      </c>
      <c r="X8" s="137" t="s">
        <v>1228</v>
      </c>
      <c r="Y8" s="141"/>
      <c r="Z8" s="900">
        <v>0.008159722222222223</v>
      </c>
      <c r="AA8" s="144"/>
      <c r="AB8" s="481" t="s">
        <v>3</v>
      </c>
      <c r="AC8" s="481" t="s">
        <v>378</v>
      </c>
      <c r="AD8" s="155">
        <v>3</v>
      </c>
      <c r="AE8" s="144"/>
      <c r="AF8" s="487">
        <v>51.6</v>
      </c>
      <c r="AG8" s="487" t="s">
        <v>639</v>
      </c>
      <c r="AH8" s="490"/>
      <c r="AI8" s="481" t="s">
        <v>3</v>
      </c>
      <c r="AJ8" s="899" t="s">
        <v>52</v>
      </c>
      <c r="AK8" s="891" t="s">
        <v>3</v>
      </c>
    </row>
    <row r="9" spans="1:37" ht="8.25">
      <c r="A9" s="838">
        <v>98</v>
      </c>
      <c r="B9" s="896">
        <v>218</v>
      </c>
      <c r="C9" s="137" t="s">
        <v>1337</v>
      </c>
      <c r="D9" s="901" t="s">
        <v>208</v>
      </c>
      <c r="E9" s="137" t="s">
        <v>783</v>
      </c>
      <c r="F9" s="898"/>
      <c r="G9" s="900">
        <v>0.005324074074074075</v>
      </c>
      <c r="H9" s="144"/>
      <c r="I9" s="481" t="s">
        <v>3</v>
      </c>
      <c r="J9" s="481"/>
      <c r="K9" s="481" t="s">
        <v>377</v>
      </c>
      <c r="L9" s="481" t="s">
        <v>3</v>
      </c>
      <c r="M9" s="487">
        <v>32.4</v>
      </c>
      <c r="N9" s="144" t="s">
        <v>638</v>
      </c>
      <c r="O9" s="490"/>
      <c r="P9" s="481" t="s">
        <v>378</v>
      </c>
      <c r="Q9" s="899" t="s">
        <v>374</v>
      </c>
      <c r="R9" s="903">
        <v>39</v>
      </c>
      <c r="S9" s="898"/>
      <c r="T9" s="902">
        <v>48</v>
      </c>
      <c r="U9" s="896">
        <v>166</v>
      </c>
      <c r="V9" s="901" t="s">
        <v>1397</v>
      </c>
      <c r="W9" s="137" t="s">
        <v>904</v>
      </c>
      <c r="X9" s="137" t="s">
        <v>177</v>
      </c>
      <c r="Y9" s="141"/>
      <c r="Z9" s="900">
        <v>0.008217592592592594</v>
      </c>
      <c r="AA9" s="144"/>
      <c r="AB9" s="481" t="s">
        <v>52</v>
      </c>
      <c r="AC9" s="481" t="s">
        <v>376</v>
      </c>
      <c r="AD9" s="481" t="s">
        <v>3</v>
      </c>
      <c r="AE9" s="144"/>
      <c r="AF9" s="487">
        <v>52.2</v>
      </c>
      <c r="AG9" s="487" t="s">
        <v>637</v>
      </c>
      <c r="AH9" s="490"/>
      <c r="AI9" s="481" t="s">
        <v>308</v>
      </c>
      <c r="AJ9" s="899" t="s">
        <v>53</v>
      </c>
      <c r="AK9" s="891">
        <v>14</v>
      </c>
    </row>
    <row r="10" spans="1:37" ht="8.25">
      <c r="A10" s="838">
        <v>97</v>
      </c>
      <c r="B10" s="896">
        <v>217</v>
      </c>
      <c r="C10" s="137" t="s">
        <v>472</v>
      </c>
      <c r="D10" s="901" t="s">
        <v>209</v>
      </c>
      <c r="E10" s="137" t="s">
        <v>917</v>
      </c>
      <c r="F10" s="898"/>
      <c r="G10" s="900">
        <v>0.005381944444444445</v>
      </c>
      <c r="H10" s="144"/>
      <c r="I10" s="481" t="s">
        <v>360</v>
      </c>
      <c r="J10" s="915"/>
      <c r="K10" s="481" t="s">
        <v>3</v>
      </c>
      <c r="L10" s="155">
        <v>19</v>
      </c>
      <c r="M10" s="487">
        <v>32.6</v>
      </c>
      <c r="N10" s="487">
        <v>15.6</v>
      </c>
      <c r="O10" s="490"/>
      <c r="P10" s="481" t="s">
        <v>3</v>
      </c>
      <c r="Q10" s="899" t="s">
        <v>366</v>
      </c>
      <c r="R10" s="899" t="s">
        <v>3</v>
      </c>
      <c r="S10" s="898"/>
      <c r="T10" s="902">
        <v>47</v>
      </c>
      <c r="U10" s="896">
        <v>164</v>
      </c>
      <c r="V10" s="901" t="s">
        <v>416</v>
      </c>
      <c r="W10" s="137" t="s">
        <v>899</v>
      </c>
      <c r="X10" s="137" t="s">
        <v>1396</v>
      </c>
      <c r="Y10" s="141"/>
      <c r="Z10" s="905">
        <v>0.00827546296296297</v>
      </c>
      <c r="AA10" s="144"/>
      <c r="AB10" s="481" t="s">
        <v>3</v>
      </c>
      <c r="AC10" s="481" t="s">
        <v>375</v>
      </c>
      <c r="AD10" s="481" t="s">
        <v>3</v>
      </c>
      <c r="AE10" s="144" t="s">
        <v>68</v>
      </c>
      <c r="AF10" s="487">
        <v>52.8</v>
      </c>
      <c r="AG10" s="487" t="s">
        <v>636</v>
      </c>
      <c r="AH10" s="490"/>
      <c r="AI10" s="481" t="s">
        <v>3</v>
      </c>
      <c r="AJ10" s="899" t="s">
        <v>54</v>
      </c>
      <c r="AK10" s="891" t="s">
        <v>3</v>
      </c>
    </row>
    <row r="11" spans="1:37" ht="8.25">
      <c r="A11" s="838">
        <v>96</v>
      </c>
      <c r="B11" s="896">
        <v>216</v>
      </c>
      <c r="C11" s="137" t="s">
        <v>1395</v>
      </c>
      <c r="D11" s="901" t="s">
        <v>210</v>
      </c>
      <c r="E11" s="137" t="s">
        <v>1279</v>
      </c>
      <c r="F11" s="898"/>
      <c r="G11" s="905">
        <v>0.00543981481481481</v>
      </c>
      <c r="H11" s="144"/>
      <c r="I11" s="481" t="s">
        <v>3</v>
      </c>
      <c r="J11" s="481"/>
      <c r="K11" s="481" t="s">
        <v>374</v>
      </c>
      <c r="L11" s="481" t="s">
        <v>3</v>
      </c>
      <c r="M11" s="487">
        <v>32.8</v>
      </c>
      <c r="N11" s="487" t="s">
        <v>635</v>
      </c>
      <c r="O11" s="490"/>
      <c r="P11" s="481" t="s">
        <v>376</v>
      </c>
      <c r="Q11" s="899" t="s">
        <v>359</v>
      </c>
      <c r="R11" s="903">
        <v>38</v>
      </c>
      <c r="S11" s="898"/>
      <c r="T11" s="902">
        <v>46</v>
      </c>
      <c r="U11" s="896">
        <v>162</v>
      </c>
      <c r="V11" s="901" t="s">
        <v>1394</v>
      </c>
      <c r="W11" s="137" t="s">
        <v>84</v>
      </c>
      <c r="X11" s="137" t="s">
        <v>793</v>
      </c>
      <c r="Y11" s="141"/>
      <c r="Z11" s="900">
        <v>0.00833333333333334</v>
      </c>
      <c r="AA11" s="144"/>
      <c r="AB11" s="481" t="s">
        <v>53</v>
      </c>
      <c r="AC11" s="481" t="s">
        <v>373</v>
      </c>
      <c r="AD11" s="155">
        <v>3</v>
      </c>
      <c r="AE11" s="144"/>
      <c r="AF11" s="487">
        <v>53.4</v>
      </c>
      <c r="AG11" s="487" t="s">
        <v>634</v>
      </c>
      <c r="AH11" s="490"/>
      <c r="AI11" s="481" t="s">
        <v>304</v>
      </c>
      <c r="AJ11" s="899" t="s">
        <v>55</v>
      </c>
      <c r="AK11" s="891">
        <v>13</v>
      </c>
    </row>
    <row r="12" spans="1:37" s="206" customFormat="1" ht="8.25">
      <c r="A12" s="833">
        <v>95</v>
      </c>
      <c r="B12" s="896">
        <v>215</v>
      </c>
      <c r="C12" s="137" t="s">
        <v>469</v>
      </c>
      <c r="D12" s="901" t="s">
        <v>211</v>
      </c>
      <c r="E12" s="137" t="s">
        <v>305</v>
      </c>
      <c r="F12" s="141"/>
      <c r="G12" s="900">
        <v>0.00549768518518519</v>
      </c>
      <c r="H12" s="144"/>
      <c r="I12" s="481" t="s">
        <v>3</v>
      </c>
      <c r="J12" s="915"/>
      <c r="K12" s="481" t="s">
        <v>3</v>
      </c>
      <c r="L12" s="481" t="s">
        <v>3</v>
      </c>
      <c r="M12" s="487">
        <v>33</v>
      </c>
      <c r="N12" s="144" t="s">
        <v>633</v>
      </c>
      <c r="O12" s="490"/>
      <c r="P12" s="481" t="s">
        <v>3</v>
      </c>
      <c r="Q12" s="899" t="s">
        <v>352</v>
      </c>
      <c r="R12" s="899" t="s">
        <v>3</v>
      </c>
      <c r="S12" s="141"/>
      <c r="T12" s="902">
        <v>45</v>
      </c>
      <c r="U12" s="896">
        <v>160</v>
      </c>
      <c r="V12" s="901" t="s">
        <v>415</v>
      </c>
      <c r="W12" s="137" t="s">
        <v>87</v>
      </c>
      <c r="X12" s="137" t="s">
        <v>178</v>
      </c>
      <c r="Y12" s="141"/>
      <c r="Z12" s="900">
        <v>0.00839120370370371</v>
      </c>
      <c r="AA12" s="144"/>
      <c r="AB12" s="481" t="s">
        <v>3</v>
      </c>
      <c r="AC12" s="481" t="s">
        <v>372</v>
      </c>
      <c r="AD12" s="481" t="s">
        <v>3</v>
      </c>
      <c r="AE12" s="144"/>
      <c r="AF12" s="487">
        <v>54</v>
      </c>
      <c r="AG12" s="487" t="s">
        <v>632</v>
      </c>
      <c r="AH12" s="490"/>
      <c r="AI12" s="481" t="s">
        <v>3</v>
      </c>
      <c r="AJ12" s="899" t="s">
        <v>1</v>
      </c>
      <c r="AK12" s="891" t="s">
        <v>3</v>
      </c>
    </row>
    <row r="13" spans="1:37" ht="8.25">
      <c r="A13" s="838">
        <v>94</v>
      </c>
      <c r="B13" s="896">
        <v>214</v>
      </c>
      <c r="C13" s="137" t="s">
        <v>1393</v>
      </c>
      <c r="D13" s="901" t="s">
        <v>212</v>
      </c>
      <c r="E13" s="137" t="s">
        <v>974</v>
      </c>
      <c r="F13" s="898"/>
      <c r="G13" s="900">
        <v>0.00555555555555556</v>
      </c>
      <c r="H13" s="144"/>
      <c r="I13" s="481" t="s">
        <v>357</v>
      </c>
      <c r="J13" s="481"/>
      <c r="K13" s="904" t="s">
        <v>371</v>
      </c>
      <c r="L13" s="155">
        <v>18</v>
      </c>
      <c r="M13" s="487">
        <v>33.2</v>
      </c>
      <c r="N13" s="487" t="s">
        <v>630</v>
      </c>
      <c r="O13" s="490"/>
      <c r="P13" s="481" t="s">
        <v>375</v>
      </c>
      <c r="Q13" s="899" t="s">
        <v>349</v>
      </c>
      <c r="R13" s="903">
        <v>37</v>
      </c>
      <c r="S13" s="898"/>
      <c r="T13" s="902">
        <v>44</v>
      </c>
      <c r="U13" s="896">
        <v>158</v>
      </c>
      <c r="V13" s="901" t="s">
        <v>1392</v>
      </c>
      <c r="W13" s="137" t="s">
        <v>90</v>
      </c>
      <c r="X13" s="137" t="s">
        <v>788</v>
      </c>
      <c r="Y13" s="141"/>
      <c r="Z13" s="905">
        <v>0.00844907407407408</v>
      </c>
      <c r="AA13" s="144"/>
      <c r="AB13" s="481" t="s">
        <v>54</v>
      </c>
      <c r="AC13" s="481" t="s">
        <v>369</v>
      </c>
      <c r="AD13" s="481" t="s">
        <v>3</v>
      </c>
      <c r="AE13" s="144"/>
      <c r="AF13" s="487">
        <v>54.6</v>
      </c>
      <c r="AG13" s="487" t="s">
        <v>629</v>
      </c>
      <c r="AH13" s="490"/>
      <c r="AI13" s="481" t="s">
        <v>300</v>
      </c>
      <c r="AJ13" s="899" t="s">
        <v>4</v>
      </c>
      <c r="AK13" s="891">
        <v>12</v>
      </c>
    </row>
    <row r="14" spans="1:37" ht="8.25">
      <c r="A14" s="838">
        <v>93</v>
      </c>
      <c r="B14" s="896">
        <v>213</v>
      </c>
      <c r="C14" s="137" t="s">
        <v>466</v>
      </c>
      <c r="D14" s="901" t="s">
        <v>213</v>
      </c>
      <c r="E14" s="137" t="s">
        <v>908</v>
      </c>
      <c r="F14" s="898"/>
      <c r="G14" s="900">
        <v>0.00561342592592593</v>
      </c>
      <c r="H14" s="144"/>
      <c r="I14" s="481" t="s">
        <v>3</v>
      </c>
      <c r="J14" s="915"/>
      <c r="K14" s="481" t="s">
        <v>3</v>
      </c>
      <c r="L14" s="481" t="s">
        <v>3</v>
      </c>
      <c r="M14" s="487">
        <v>33.4</v>
      </c>
      <c r="N14" s="144" t="s">
        <v>628</v>
      </c>
      <c r="O14" s="490"/>
      <c r="P14" s="481" t="s">
        <v>3</v>
      </c>
      <c r="Q14" s="899" t="s">
        <v>345</v>
      </c>
      <c r="R14" s="899" t="s">
        <v>3</v>
      </c>
      <c r="S14" s="898"/>
      <c r="T14" s="902">
        <v>43</v>
      </c>
      <c r="U14" s="896">
        <v>156</v>
      </c>
      <c r="V14" s="901" t="s">
        <v>414</v>
      </c>
      <c r="W14" s="137" t="s">
        <v>887</v>
      </c>
      <c r="X14" s="137" t="s">
        <v>1391</v>
      </c>
      <c r="Y14" s="141"/>
      <c r="Z14" s="900">
        <v>0.00850694444444445</v>
      </c>
      <c r="AA14" s="144"/>
      <c r="AB14" s="481" t="s">
        <v>3</v>
      </c>
      <c r="AC14" s="481" t="s">
        <v>367</v>
      </c>
      <c r="AD14" s="155">
        <v>1</v>
      </c>
      <c r="AE14" s="144"/>
      <c r="AF14" s="487">
        <v>55.2</v>
      </c>
      <c r="AG14" s="487" t="s">
        <v>626</v>
      </c>
      <c r="AH14" s="490"/>
      <c r="AI14" s="481" t="s">
        <v>3</v>
      </c>
      <c r="AJ14" s="899" t="s">
        <v>5</v>
      </c>
      <c r="AK14" s="891" t="s">
        <v>3</v>
      </c>
    </row>
    <row r="15" spans="1:37" ht="8.25">
      <c r="A15" s="838">
        <v>92</v>
      </c>
      <c r="B15" s="896">
        <v>212</v>
      </c>
      <c r="C15" s="137" t="s">
        <v>1332</v>
      </c>
      <c r="D15" s="901" t="s">
        <v>214</v>
      </c>
      <c r="E15" s="137" t="s">
        <v>772</v>
      </c>
      <c r="F15" s="898"/>
      <c r="G15" s="905">
        <v>0.0056712962962963</v>
      </c>
      <c r="H15" s="144"/>
      <c r="I15" s="481" t="s">
        <v>3</v>
      </c>
      <c r="J15" s="481"/>
      <c r="K15" s="481" t="s">
        <v>366</v>
      </c>
      <c r="L15" s="481" t="s">
        <v>3</v>
      </c>
      <c r="M15" s="487">
        <v>33.6</v>
      </c>
      <c r="N15" s="487" t="s">
        <v>625</v>
      </c>
      <c r="O15" s="490"/>
      <c r="P15" s="481" t="s">
        <v>373</v>
      </c>
      <c r="Q15" s="899" t="s">
        <v>341</v>
      </c>
      <c r="R15" s="903">
        <v>36</v>
      </c>
      <c r="S15" s="898"/>
      <c r="T15" s="902">
        <v>42</v>
      </c>
      <c r="U15" s="896">
        <v>154</v>
      </c>
      <c r="V15" s="901" t="s">
        <v>1390</v>
      </c>
      <c r="W15" s="137" t="s">
        <v>94</v>
      </c>
      <c r="X15" s="137" t="s">
        <v>179</v>
      </c>
      <c r="Y15" s="141"/>
      <c r="Z15" s="900">
        <v>0.00856481481481482</v>
      </c>
      <c r="AA15" s="144"/>
      <c r="AB15" s="481" t="s">
        <v>55</v>
      </c>
      <c r="AC15" s="481" t="s">
        <v>365</v>
      </c>
      <c r="AD15" s="481" t="s">
        <v>3</v>
      </c>
      <c r="AE15" s="144"/>
      <c r="AF15" s="487">
        <v>55.8</v>
      </c>
      <c r="AG15" s="487" t="s">
        <v>623</v>
      </c>
      <c r="AH15" s="490"/>
      <c r="AI15" s="481" t="s">
        <v>297</v>
      </c>
      <c r="AJ15" s="899" t="s">
        <v>6</v>
      </c>
      <c r="AK15" s="891">
        <v>11</v>
      </c>
    </row>
    <row r="16" spans="1:37" ht="8.25">
      <c r="A16" s="838">
        <v>91</v>
      </c>
      <c r="B16" s="896">
        <v>211</v>
      </c>
      <c r="C16" s="137" t="s">
        <v>463</v>
      </c>
      <c r="D16" s="901" t="s">
        <v>215</v>
      </c>
      <c r="E16" s="137" t="s">
        <v>903</v>
      </c>
      <c r="F16" s="898"/>
      <c r="G16" s="900">
        <v>0.00572916666666667</v>
      </c>
      <c r="H16" s="144"/>
      <c r="I16" s="481" t="s">
        <v>356</v>
      </c>
      <c r="J16" s="915"/>
      <c r="K16" s="481" t="s">
        <v>3</v>
      </c>
      <c r="L16" s="155">
        <v>17</v>
      </c>
      <c r="M16" s="487">
        <v>33.8</v>
      </c>
      <c r="N16" s="487" t="s">
        <v>622</v>
      </c>
      <c r="O16" s="490"/>
      <c r="P16" s="481" t="s">
        <v>3</v>
      </c>
      <c r="Q16" s="899" t="s">
        <v>337</v>
      </c>
      <c r="R16" s="899" t="s">
        <v>3</v>
      </c>
      <c r="S16" s="898"/>
      <c r="T16" s="902">
        <v>41</v>
      </c>
      <c r="U16" s="896">
        <v>152</v>
      </c>
      <c r="V16" s="901" t="s">
        <v>413</v>
      </c>
      <c r="W16" s="137" t="s">
        <v>880</v>
      </c>
      <c r="X16" s="137" t="s">
        <v>1389</v>
      </c>
      <c r="Y16" s="141"/>
      <c r="Z16" s="905">
        <v>0.00862268518518519</v>
      </c>
      <c r="AA16" s="144"/>
      <c r="AB16" s="481" t="s">
        <v>3</v>
      </c>
      <c r="AC16" s="481" t="s">
        <v>363</v>
      </c>
      <c r="AD16" s="481" t="s">
        <v>3</v>
      </c>
      <c r="AE16" s="144"/>
      <c r="AF16" s="487">
        <v>56.4</v>
      </c>
      <c r="AG16" s="487" t="s">
        <v>620</v>
      </c>
      <c r="AH16" s="490"/>
      <c r="AI16" s="481" t="s">
        <v>3</v>
      </c>
      <c r="AJ16" s="899" t="s">
        <v>7</v>
      </c>
      <c r="AK16" s="891" t="s">
        <v>3</v>
      </c>
    </row>
    <row r="17" spans="1:37" s="625" customFormat="1" ht="9.75">
      <c r="A17" s="848">
        <v>90</v>
      </c>
      <c r="B17" s="910">
        <v>210</v>
      </c>
      <c r="C17" s="170" t="s">
        <v>1388</v>
      </c>
      <c r="D17" s="909" t="s">
        <v>216</v>
      </c>
      <c r="E17" s="170" t="s">
        <v>302</v>
      </c>
      <c r="F17" s="174"/>
      <c r="G17" s="908">
        <v>0.00578703703703704</v>
      </c>
      <c r="H17" s="168"/>
      <c r="I17" s="495" t="s">
        <v>3</v>
      </c>
      <c r="J17" s="495"/>
      <c r="K17" s="495" t="s">
        <v>362</v>
      </c>
      <c r="L17" s="481" t="s">
        <v>3</v>
      </c>
      <c r="M17" s="497">
        <v>34</v>
      </c>
      <c r="N17" s="168" t="s">
        <v>619</v>
      </c>
      <c r="O17" s="496"/>
      <c r="P17" s="495" t="s">
        <v>372</v>
      </c>
      <c r="Q17" s="899" t="s">
        <v>333</v>
      </c>
      <c r="R17" s="903">
        <v>35</v>
      </c>
      <c r="S17" s="174"/>
      <c r="T17" s="911">
        <v>40</v>
      </c>
      <c r="U17" s="910">
        <v>150</v>
      </c>
      <c r="V17" s="909" t="s">
        <v>1310</v>
      </c>
      <c r="W17" s="170" t="s">
        <v>97</v>
      </c>
      <c r="X17" s="170" t="s">
        <v>778</v>
      </c>
      <c r="Y17" s="174"/>
      <c r="Z17" s="908">
        <v>0.00868055555555556</v>
      </c>
      <c r="AA17" s="168"/>
      <c r="AB17" s="495" t="s">
        <v>1</v>
      </c>
      <c r="AC17" s="495" t="s">
        <v>361</v>
      </c>
      <c r="AD17" s="173">
        <v>0</v>
      </c>
      <c r="AE17" s="168"/>
      <c r="AF17" s="497">
        <v>57</v>
      </c>
      <c r="AG17" s="497" t="s">
        <v>617</v>
      </c>
      <c r="AH17" s="496"/>
      <c r="AI17" s="495" t="s">
        <v>42</v>
      </c>
      <c r="AJ17" s="912" t="s">
        <v>8</v>
      </c>
      <c r="AK17" s="891" t="s">
        <v>3</v>
      </c>
    </row>
    <row r="18" spans="1:37" ht="8.25">
      <c r="A18" s="838">
        <v>89</v>
      </c>
      <c r="B18" s="896">
        <v>209</v>
      </c>
      <c r="C18" s="137" t="s">
        <v>460</v>
      </c>
      <c r="D18" s="901" t="s">
        <v>218</v>
      </c>
      <c r="E18" s="137" t="s">
        <v>1387</v>
      </c>
      <c r="F18" s="898"/>
      <c r="G18" s="900">
        <v>0.00584490740740741</v>
      </c>
      <c r="H18" s="144"/>
      <c r="I18" s="481" t="s">
        <v>3</v>
      </c>
      <c r="J18" s="915"/>
      <c r="K18" s="481" t="s">
        <v>3</v>
      </c>
      <c r="L18" s="481" t="s">
        <v>3</v>
      </c>
      <c r="M18" s="487">
        <v>34.3</v>
      </c>
      <c r="N18" s="487" t="s">
        <v>616</v>
      </c>
      <c r="O18" s="490"/>
      <c r="P18" s="481" t="s">
        <v>3</v>
      </c>
      <c r="Q18" s="899" t="s">
        <v>327</v>
      </c>
      <c r="R18" s="899" t="s">
        <v>3</v>
      </c>
      <c r="S18" s="898"/>
      <c r="T18" s="902">
        <v>39</v>
      </c>
      <c r="U18" s="896">
        <v>148</v>
      </c>
      <c r="V18" s="901" t="s">
        <v>412</v>
      </c>
      <c r="W18" s="137" t="s">
        <v>924</v>
      </c>
      <c r="X18" s="137" t="s">
        <v>1386</v>
      </c>
      <c r="Y18" s="141"/>
      <c r="Z18" s="900">
        <v>0.00873842592592594</v>
      </c>
      <c r="AA18" s="144"/>
      <c r="AB18" s="481" t="s">
        <v>3</v>
      </c>
      <c r="AC18" s="481" t="s">
        <v>360</v>
      </c>
      <c r="AD18" s="481" t="s">
        <v>3</v>
      </c>
      <c r="AE18" s="144"/>
      <c r="AF18" s="487">
        <v>58</v>
      </c>
      <c r="AG18" s="487" t="s">
        <v>614</v>
      </c>
      <c r="AH18" s="490"/>
      <c r="AI18" s="481" t="s">
        <v>3</v>
      </c>
      <c r="AJ18" s="899" t="s">
        <v>9</v>
      </c>
      <c r="AK18" s="891">
        <v>10</v>
      </c>
    </row>
    <row r="19" spans="1:37" ht="8.25">
      <c r="A19" s="838">
        <v>88</v>
      </c>
      <c r="B19" s="896">
        <v>208</v>
      </c>
      <c r="C19" s="137" t="s">
        <v>1385</v>
      </c>
      <c r="D19" s="901" t="s">
        <v>220</v>
      </c>
      <c r="E19" s="137" t="s">
        <v>894</v>
      </c>
      <c r="F19" s="898"/>
      <c r="G19" s="905">
        <v>0.00590277777777778</v>
      </c>
      <c r="H19" s="144"/>
      <c r="I19" s="481" t="s">
        <v>354</v>
      </c>
      <c r="J19" s="481"/>
      <c r="K19" s="904" t="s">
        <v>359</v>
      </c>
      <c r="L19" s="155">
        <v>16</v>
      </c>
      <c r="M19" s="487">
        <v>34.6</v>
      </c>
      <c r="N19" s="144" t="s">
        <v>613</v>
      </c>
      <c r="O19" s="490"/>
      <c r="P19" s="481" t="s">
        <v>369</v>
      </c>
      <c r="Q19" s="899" t="s">
        <v>321</v>
      </c>
      <c r="R19" s="903">
        <v>34</v>
      </c>
      <c r="S19" s="898"/>
      <c r="T19" s="902">
        <v>38</v>
      </c>
      <c r="U19" s="896">
        <v>146</v>
      </c>
      <c r="V19" s="901" t="s">
        <v>1384</v>
      </c>
      <c r="W19" s="137" t="s">
        <v>100</v>
      </c>
      <c r="X19" s="137" t="s">
        <v>1383</v>
      </c>
      <c r="Y19" s="141"/>
      <c r="Z19" s="905">
        <v>0.00879629629629631</v>
      </c>
      <c r="AA19" s="144"/>
      <c r="AB19" s="481" t="s">
        <v>4</v>
      </c>
      <c r="AC19" s="481" t="s">
        <v>357</v>
      </c>
      <c r="AD19" s="481" t="s">
        <v>3</v>
      </c>
      <c r="AE19" s="144"/>
      <c r="AF19" s="487">
        <v>59</v>
      </c>
      <c r="AG19" s="487" t="s">
        <v>611</v>
      </c>
      <c r="AH19" s="490"/>
      <c r="AI19" s="481" t="s">
        <v>52</v>
      </c>
      <c r="AJ19" s="899" t="s">
        <v>10</v>
      </c>
      <c r="AK19" s="891" t="s">
        <v>3</v>
      </c>
    </row>
    <row r="20" spans="1:39" ht="8.25">
      <c r="A20" s="838">
        <v>87</v>
      </c>
      <c r="B20" s="896">
        <v>207</v>
      </c>
      <c r="C20" s="137" t="s">
        <v>457</v>
      </c>
      <c r="D20" s="901" t="s">
        <v>222</v>
      </c>
      <c r="E20" s="137" t="s">
        <v>1382</v>
      </c>
      <c r="F20" s="898"/>
      <c r="G20" s="900">
        <v>0.00596064814814815</v>
      </c>
      <c r="H20" s="144"/>
      <c r="I20" s="481" t="s">
        <v>3</v>
      </c>
      <c r="J20" s="915"/>
      <c r="K20" s="481" t="s">
        <v>3</v>
      </c>
      <c r="L20" s="481" t="s">
        <v>3</v>
      </c>
      <c r="M20" s="487">
        <v>34.9</v>
      </c>
      <c r="N20" s="487" t="s">
        <v>610</v>
      </c>
      <c r="O20" s="490"/>
      <c r="P20" s="481" t="s">
        <v>3</v>
      </c>
      <c r="Q20" s="899" t="s">
        <v>318</v>
      </c>
      <c r="R20" s="899" t="s">
        <v>3</v>
      </c>
      <c r="S20" s="898"/>
      <c r="T20" s="902">
        <v>37</v>
      </c>
      <c r="U20" s="896">
        <v>144</v>
      </c>
      <c r="V20" s="901" t="s">
        <v>411</v>
      </c>
      <c r="W20" s="137" t="s">
        <v>897</v>
      </c>
      <c r="X20" s="137" t="s">
        <v>1381</v>
      </c>
      <c r="Y20" s="141"/>
      <c r="Z20" s="900">
        <v>0.00885416666666668</v>
      </c>
      <c r="AA20" s="144"/>
      <c r="AB20" s="481" t="s">
        <v>3</v>
      </c>
      <c r="AC20" s="481" t="s">
        <v>356</v>
      </c>
      <c r="AD20" s="481" t="s">
        <v>1380</v>
      </c>
      <c r="AE20" s="144"/>
      <c r="AF20" s="487" t="s">
        <v>1311</v>
      </c>
      <c r="AG20" s="487" t="s">
        <v>608</v>
      </c>
      <c r="AH20" s="490"/>
      <c r="AI20" s="481" t="s">
        <v>3</v>
      </c>
      <c r="AJ20" s="899" t="s">
        <v>12</v>
      </c>
      <c r="AK20" s="891" t="s">
        <v>3</v>
      </c>
      <c r="AM20" s="188" t="s">
        <v>68</v>
      </c>
    </row>
    <row r="21" spans="1:37" ht="8.25">
      <c r="A21" s="838">
        <v>86</v>
      </c>
      <c r="B21" s="896">
        <v>206</v>
      </c>
      <c r="C21" s="137" t="s">
        <v>1329</v>
      </c>
      <c r="D21" s="901" t="s">
        <v>224</v>
      </c>
      <c r="E21" s="137" t="s">
        <v>1255</v>
      </c>
      <c r="F21" s="898"/>
      <c r="G21" s="900">
        <v>0.00601851851851852</v>
      </c>
      <c r="H21" s="144"/>
      <c r="I21" s="481" t="s">
        <v>3</v>
      </c>
      <c r="J21" s="481"/>
      <c r="K21" s="481" t="s">
        <v>355</v>
      </c>
      <c r="L21" s="481" t="s">
        <v>3</v>
      </c>
      <c r="M21" s="487">
        <v>35.2</v>
      </c>
      <c r="N21" s="487" t="s">
        <v>607</v>
      </c>
      <c r="O21" s="490"/>
      <c r="P21" s="481" t="s">
        <v>367</v>
      </c>
      <c r="Q21" s="899" t="s">
        <v>315</v>
      </c>
      <c r="R21" s="903">
        <v>33</v>
      </c>
      <c r="S21" s="898"/>
      <c r="T21" s="902">
        <v>36</v>
      </c>
      <c r="U21" s="896">
        <v>142</v>
      </c>
      <c r="V21" s="901" t="s">
        <v>1379</v>
      </c>
      <c r="W21" s="137" t="s">
        <v>103</v>
      </c>
      <c r="X21" s="137" t="s">
        <v>1378</v>
      </c>
      <c r="Y21" s="141"/>
      <c r="Z21" s="900">
        <v>0.00891203703703705</v>
      </c>
      <c r="AA21" s="144"/>
      <c r="AB21" s="481" t="s">
        <v>5</v>
      </c>
      <c r="AC21" s="481" t="s">
        <v>354</v>
      </c>
      <c r="AD21" s="481" t="s">
        <v>3</v>
      </c>
      <c r="AE21" s="144"/>
      <c r="AF21" s="893" t="s">
        <v>1377</v>
      </c>
      <c r="AG21" s="487" t="s">
        <v>605</v>
      </c>
      <c r="AH21" s="490"/>
      <c r="AI21" s="481" t="s">
        <v>53</v>
      </c>
      <c r="AJ21" s="899" t="s">
        <v>15</v>
      </c>
      <c r="AK21" s="891">
        <v>9</v>
      </c>
    </row>
    <row r="22" spans="1:37" ht="8.25">
      <c r="A22" s="838">
        <v>85</v>
      </c>
      <c r="B22" s="896">
        <v>205</v>
      </c>
      <c r="C22" s="137" t="s">
        <v>455</v>
      </c>
      <c r="D22" s="901" t="s">
        <v>226</v>
      </c>
      <c r="E22" s="137" t="s">
        <v>149</v>
      </c>
      <c r="F22" s="898"/>
      <c r="G22" s="900">
        <v>0.00607638888888889</v>
      </c>
      <c r="H22" s="144"/>
      <c r="I22" s="481" t="s">
        <v>353</v>
      </c>
      <c r="J22" s="915"/>
      <c r="K22" s="481" t="s">
        <v>3</v>
      </c>
      <c r="L22" s="155">
        <v>15</v>
      </c>
      <c r="M22" s="487">
        <v>35.5</v>
      </c>
      <c r="N22" s="144" t="s">
        <v>604</v>
      </c>
      <c r="O22" s="490"/>
      <c r="P22" s="481" t="s">
        <v>3</v>
      </c>
      <c r="Q22" s="899" t="s">
        <v>311</v>
      </c>
      <c r="R22" s="899" t="s">
        <v>3</v>
      </c>
      <c r="S22" s="898"/>
      <c r="T22" s="902">
        <v>35</v>
      </c>
      <c r="U22" s="896">
        <v>140</v>
      </c>
      <c r="V22" s="901" t="s">
        <v>410</v>
      </c>
      <c r="W22" s="137" t="s">
        <v>1258</v>
      </c>
      <c r="X22" s="137" t="s">
        <v>181</v>
      </c>
      <c r="Y22" s="141"/>
      <c r="Z22" s="905">
        <v>0.00896990740740742</v>
      </c>
      <c r="AA22" s="144"/>
      <c r="AB22" s="481" t="s">
        <v>3</v>
      </c>
      <c r="AC22" s="481" t="s">
        <v>353</v>
      </c>
      <c r="AD22" s="481" t="s">
        <v>3</v>
      </c>
      <c r="AE22" s="144"/>
      <c r="AF22" s="893" t="s">
        <v>1309</v>
      </c>
      <c r="AG22" s="487" t="s">
        <v>602</v>
      </c>
      <c r="AH22" s="490"/>
      <c r="AI22" s="481" t="s">
        <v>3</v>
      </c>
      <c r="AJ22" s="899" t="s">
        <v>18</v>
      </c>
      <c r="AK22" s="891" t="s">
        <v>3</v>
      </c>
    </row>
    <row r="23" spans="1:37" ht="8.25">
      <c r="A23" s="838">
        <v>84</v>
      </c>
      <c r="B23" s="896">
        <v>204</v>
      </c>
      <c r="C23" s="137" t="s">
        <v>1376</v>
      </c>
      <c r="D23" s="901" t="s">
        <v>228</v>
      </c>
      <c r="E23" s="137" t="s">
        <v>1246</v>
      </c>
      <c r="F23" s="898"/>
      <c r="G23" s="905">
        <v>0.00613425925925926</v>
      </c>
      <c r="H23" s="144"/>
      <c r="I23" s="481" t="s">
        <v>3</v>
      </c>
      <c r="J23" s="481"/>
      <c r="K23" s="481" t="s">
        <v>352</v>
      </c>
      <c r="L23" s="481" t="s">
        <v>3</v>
      </c>
      <c r="M23" s="487">
        <v>35.8</v>
      </c>
      <c r="N23" s="487" t="s">
        <v>601</v>
      </c>
      <c r="O23" s="490"/>
      <c r="P23" s="481" t="s">
        <v>365</v>
      </c>
      <c r="Q23" s="899" t="s">
        <v>307</v>
      </c>
      <c r="R23" s="903">
        <v>32</v>
      </c>
      <c r="S23" s="898"/>
      <c r="T23" s="902">
        <v>34</v>
      </c>
      <c r="U23" s="896">
        <v>138</v>
      </c>
      <c r="V23" s="901" t="s">
        <v>1375</v>
      </c>
      <c r="W23" s="137" t="s">
        <v>106</v>
      </c>
      <c r="X23" s="137" t="s">
        <v>1374</v>
      </c>
      <c r="Y23" s="141"/>
      <c r="Z23" s="900">
        <v>0.00902777777777779</v>
      </c>
      <c r="AA23" s="144"/>
      <c r="AB23" s="481" t="s">
        <v>6</v>
      </c>
      <c r="AC23" s="481" t="s">
        <v>351</v>
      </c>
      <c r="AD23" s="481" t="s">
        <v>1373</v>
      </c>
      <c r="AE23" s="144"/>
      <c r="AF23" s="893" t="s">
        <v>1372</v>
      </c>
      <c r="AG23" s="487" t="s">
        <v>599</v>
      </c>
      <c r="AH23" s="490"/>
      <c r="AI23" s="481" t="s">
        <v>54</v>
      </c>
      <c r="AJ23" s="899" t="s">
        <v>21</v>
      </c>
      <c r="AK23" s="891" t="s">
        <v>3</v>
      </c>
    </row>
    <row r="24" spans="1:37" ht="8.25">
      <c r="A24" s="838">
        <v>83</v>
      </c>
      <c r="B24" s="896">
        <v>203</v>
      </c>
      <c r="C24" s="137" t="s">
        <v>453</v>
      </c>
      <c r="D24" s="901" t="s">
        <v>230</v>
      </c>
      <c r="E24" s="137" t="s">
        <v>1371</v>
      </c>
      <c r="F24" s="898"/>
      <c r="G24" s="900">
        <v>0.00619212962962963</v>
      </c>
      <c r="H24" s="144"/>
      <c r="I24" s="481" t="s">
        <v>3</v>
      </c>
      <c r="J24" s="915"/>
      <c r="K24" s="481" t="s">
        <v>3</v>
      </c>
      <c r="L24" s="481" t="s">
        <v>3</v>
      </c>
      <c r="M24" s="487">
        <v>36.1</v>
      </c>
      <c r="N24" s="487" t="s">
        <v>598</v>
      </c>
      <c r="O24" s="490"/>
      <c r="P24" s="481" t="s">
        <v>3</v>
      </c>
      <c r="Q24" s="899" t="s">
        <v>303</v>
      </c>
      <c r="R24" s="899" t="s">
        <v>3</v>
      </c>
      <c r="S24" s="898"/>
      <c r="T24" s="902">
        <v>33</v>
      </c>
      <c r="U24" s="896">
        <v>136</v>
      </c>
      <c r="V24" s="901" t="s">
        <v>1370</v>
      </c>
      <c r="W24" s="137" t="s">
        <v>1251</v>
      </c>
      <c r="X24" s="137" t="s">
        <v>1200</v>
      </c>
      <c r="Y24" s="141"/>
      <c r="Z24" s="900">
        <v>0.009143518518518518</v>
      </c>
      <c r="AA24" s="144"/>
      <c r="AB24" s="481" t="s">
        <v>3</v>
      </c>
      <c r="AC24" s="481" t="s">
        <v>348</v>
      </c>
      <c r="AD24" s="481" t="s">
        <v>3</v>
      </c>
      <c r="AE24" s="144"/>
      <c r="AF24" s="893" t="s">
        <v>1369</v>
      </c>
      <c r="AG24" s="487" t="s">
        <v>596</v>
      </c>
      <c r="AH24" s="490"/>
      <c r="AI24" s="481" t="s">
        <v>3</v>
      </c>
      <c r="AJ24" s="899" t="s">
        <v>24</v>
      </c>
      <c r="AK24" s="891">
        <v>8</v>
      </c>
    </row>
    <row r="25" spans="1:37" ht="8.25">
      <c r="A25" s="838">
        <v>82</v>
      </c>
      <c r="B25" s="896">
        <v>202</v>
      </c>
      <c r="C25" s="137" t="s">
        <v>1368</v>
      </c>
      <c r="D25" s="901" t="s">
        <v>232</v>
      </c>
      <c r="E25" s="137" t="s">
        <v>1236</v>
      </c>
      <c r="F25" s="898"/>
      <c r="G25" s="900">
        <v>0.00625</v>
      </c>
      <c r="H25" s="144"/>
      <c r="I25" s="481" t="s">
        <v>351</v>
      </c>
      <c r="J25" s="481"/>
      <c r="K25" s="904" t="s">
        <v>350</v>
      </c>
      <c r="L25" s="155">
        <v>14</v>
      </c>
      <c r="M25" s="487">
        <v>36.4</v>
      </c>
      <c r="N25" s="144" t="s">
        <v>595</v>
      </c>
      <c r="O25" s="490"/>
      <c r="P25" s="481" t="s">
        <v>363</v>
      </c>
      <c r="Q25" s="899" t="s">
        <v>299</v>
      </c>
      <c r="R25" s="903">
        <v>31</v>
      </c>
      <c r="S25" s="898"/>
      <c r="T25" s="902">
        <v>32</v>
      </c>
      <c r="U25" s="896">
        <v>134</v>
      </c>
      <c r="V25" s="901" t="s">
        <v>409</v>
      </c>
      <c r="W25" s="137" t="s">
        <v>109</v>
      </c>
      <c r="X25" s="137" t="s">
        <v>1367</v>
      </c>
      <c r="Y25" s="141"/>
      <c r="Z25" s="900">
        <v>0.00925925925925926</v>
      </c>
      <c r="AA25" s="144"/>
      <c r="AB25" s="481" t="s">
        <v>7</v>
      </c>
      <c r="AC25" s="481" t="s">
        <v>346</v>
      </c>
      <c r="AD25" s="481" t="s">
        <v>3</v>
      </c>
      <c r="AE25" s="144"/>
      <c r="AF25" s="893" t="s">
        <v>1366</v>
      </c>
      <c r="AG25" s="487" t="s">
        <v>593</v>
      </c>
      <c r="AH25" s="490"/>
      <c r="AI25" s="481" t="s">
        <v>55</v>
      </c>
      <c r="AJ25" s="899" t="s">
        <v>27</v>
      </c>
      <c r="AK25" s="891" t="s">
        <v>3</v>
      </c>
    </row>
    <row r="26" spans="1:37" ht="8.25">
      <c r="A26" s="838">
        <v>81</v>
      </c>
      <c r="B26" s="896">
        <v>201</v>
      </c>
      <c r="C26" s="137" t="s">
        <v>451</v>
      </c>
      <c r="D26" s="901" t="s">
        <v>234</v>
      </c>
      <c r="E26" s="137" t="s">
        <v>1365</v>
      </c>
      <c r="F26" s="898"/>
      <c r="G26" s="900">
        <v>0.00630787037037037</v>
      </c>
      <c r="H26" s="144"/>
      <c r="I26" s="481" t="s">
        <v>3</v>
      </c>
      <c r="J26" s="915"/>
      <c r="K26" s="481" t="s">
        <v>3</v>
      </c>
      <c r="L26" s="481" t="s">
        <v>3</v>
      </c>
      <c r="M26" s="487">
        <v>36.7</v>
      </c>
      <c r="N26" s="487" t="s">
        <v>592</v>
      </c>
      <c r="O26" s="490"/>
      <c r="P26" s="481" t="s">
        <v>3</v>
      </c>
      <c r="Q26" s="899" t="s">
        <v>296</v>
      </c>
      <c r="R26" s="899" t="s">
        <v>3</v>
      </c>
      <c r="S26" s="898"/>
      <c r="T26" s="902">
        <v>31</v>
      </c>
      <c r="U26" s="896">
        <v>132</v>
      </c>
      <c r="V26" s="901" t="s">
        <v>1364</v>
      </c>
      <c r="W26" s="137" t="s">
        <v>1244</v>
      </c>
      <c r="X26" s="137" t="s">
        <v>1197</v>
      </c>
      <c r="Y26" s="141"/>
      <c r="Z26" s="900">
        <v>0.009375</v>
      </c>
      <c r="AA26" s="144"/>
      <c r="AB26" s="481" t="s">
        <v>3</v>
      </c>
      <c r="AC26" s="481" t="s">
        <v>340</v>
      </c>
      <c r="AD26" s="481" t="s">
        <v>1363</v>
      </c>
      <c r="AE26" s="144"/>
      <c r="AF26" s="893" t="s">
        <v>1362</v>
      </c>
      <c r="AG26" s="487" t="s">
        <v>590</v>
      </c>
      <c r="AH26" s="490"/>
      <c r="AI26" s="481" t="s">
        <v>3</v>
      </c>
      <c r="AJ26" s="899" t="s">
        <v>30</v>
      </c>
      <c r="AK26" s="891" t="s">
        <v>3</v>
      </c>
    </row>
    <row r="27" spans="1:37" s="625" customFormat="1" ht="9.75">
      <c r="A27" s="848">
        <v>80</v>
      </c>
      <c r="B27" s="910">
        <v>200</v>
      </c>
      <c r="C27" s="170" t="s">
        <v>1325</v>
      </c>
      <c r="D27" s="909" t="s">
        <v>236</v>
      </c>
      <c r="E27" s="170" t="s">
        <v>152</v>
      </c>
      <c r="F27" s="174"/>
      <c r="G27" s="914">
        <v>0.00636574074074074</v>
      </c>
      <c r="H27" s="168"/>
      <c r="I27" s="495" t="s">
        <v>3</v>
      </c>
      <c r="J27" s="495"/>
      <c r="K27" s="913" t="s">
        <v>349</v>
      </c>
      <c r="L27" s="481" t="s">
        <v>3</v>
      </c>
      <c r="M27" s="497">
        <v>37</v>
      </c>
      <c r="N27" s="497" t="s">
        <v>589</v>
      </c>
      <c r="O27" s="496"/>
      <c r="P27" s="495" t="s">
        <v>361</v>
      </c>
      <c r="Q27" s="912" t="s">
        <v>379</v>
      </c>
      <c r="R27" s="903">
        <v>30</v>
      </c>
      <c r="S27" s="174"/>
      <c r="T27" s="911">
        <v>30</v>
      </c>
      <c r="U27" s="910">
        <v>130</v>
      </c>
      <c r="V27" s="909" t="s">
        <v>1361</v>
      </c>
      <c r="W27" s="137" t="s">
        <v>112</v>
      </c>
      <c r="X27" s="170" t="s">
        <v>745</v>
      </c>
      <c r="Y27" s="174"/>
      <c r="Z27" s="914">
        <v>0.00949074074074074</v>
      </c>
      <c r="AA27" s="168"/>
      <c r="AB27" s="495" t="s">
        <v>8</v>
      </c>
      <c r="AC27" s="495" t="s">
        <v>334</v>
      </c>
      <c r="AD27" s="481" t="s">
        <v>3</v>
      </c>
      <c r="AE27" s="168"/>
      <c r="AF27" s="907" t="s">
        <v>1360</v>
      </c>
      <c r="AG27" s="497" t="s">
        <v>587</v>
      </c>
      <c r="AH27" s="496"/>
      <c r="AI27" s="495" t="s">
        <v>1</v>
      </c>
      <c r="AJ27" s="912" t="s">
        <v>33</v>
      </c>
      <c r="AK27" s="906">
        <v>7</v>
      </c>
    </row>
    <row r="28" spans="1:37" ht="8.25">
      <c r="A28" s="838">
        <v>79</v>
      </c>
      <c r="B28" s="896">
        <v>199</v>
      </c>
      <c r="C28" s="137" t="s">
        <v>449</v>
      </c>
      <c r="D28" s="901" t="s">
        <v>237</v>
      </c>
      <c r="E28" s="137" t="s">
        <v>950</v>
      </c>
      <c r="F28" s="898"/>
      <c r="G28" s="900">
        <v>0.00642361111111111</v>
      </c>
      <c r="H28" s="144"/>
      <c r="I28" s="481" t="s">
        <v>348</v>
      </c>
      <c r="J28" s="915"/>
      <c r="K28" s="481" t="s">
        <v>3</v>
      </c>
      <c r="L28" s="481" t="s">
        <v>24</v>
      </c>
      <c r="M28" s="487">
        <v>37.4</v>
      </c>
      <c r="N28" s="144" t="s">
        <v>586</v>
      </c>
      <c r="O28" s="490"/>
      <c r="P28" s="481" t="s">
        <v>3</v>
      </c>
      <c r="Q28" s="899" t="s">
        <v>378</v>
      </c>
      <c r="R28" s="899" t="s">
        <v>3</v>
      </c>
      <c r="S28" s="898"/>
      <c r="T28" s="902">
        <v>29</v>
      </c>
      <c r="U28" s="896">
        <v>128</v>
      </c>
      <c r="V28" s="901" t="s">
        <v>1359</v>
      </c>
      <c r="W28" s="137" t="s">
        <v>1238</v>
      </c>
      <c r="X28" s="137" t="s">
        <v>1358</v>
      </c>
      <c r="Y28" s="141"/>
      <c r="Z28" s="900">
        <v>0.009606481481481481</v>
      </c>
      <c r="AA28" s="144"/>
      <c r="AB28" s="481" t="s">
        <v>3</v>
      </c>
      <c r="AC28" s="481" t="s">
        <v>328</v>
      </c>
      <c r="AD28" s="481" t="s">
        <v>3</v>
      </c>
      <c r="AE28" s="144"/>
      <c r="AF28" s="893" t="s">
        <v>1357</v>
      </c>
      <c r="AG28" s="487" t="s">
        <v>584</v>
      </c>
      <c r="AH28" s="490"/>
      <c r="AI28" s="481" t="s">
        <v>3</v>
      </c>
      <c r="AJ28" s="891" t="s">
        <v>3</v>
      </c>
      <c r="AK28" s="891" t="s">
        <v>3</v>
      </c>
    </row>
    <row r="29" spans="1:37" ht="8.25">
      <c r="A29" s="838">
        <v>78</v>
      </c>
      <c r="B29" s="896">
        <v>198</v>
      </c>
      <c r="C29" s="137" t="s">
        <v>1356</v>
      </c>
      <c r="D29" s="901" t="s">
        <v>238</v>
      </c>
      <c r="E29" s="137" t="s">
        <v>1215</v>
      </c>
      <c r="F29" s="898"/>
      <c r="G29" s="900">
        <v>0.00648148148148148</v>
      </c>
      <c r="H29" s="144"/>
      <c r="I29" s="481" t="s">
        <v>3</v>
      </c>
      <c r="J29" s="481"/>
      <c r="K29" s="904" t="s">
        <v>347</v>
      </c>
      <c r="L29" s="481" t="s">
        <v>3</v>
      </c>
      <c r="M29" s="487">
        <v>37.8</v>
      </c>
      <c r="N29" s="144" t="s">
        <v>583</v>
      </c>
      <c r="O29" s="490"/>
      <c r="P29" s="481" t="s">
        <v>360</v>
      </c>
      <c r="Q29" s="899" t="s">
        <v>376</v>
      </c>
      <c r="R29" s="903">
        <v>29</v>
      </c>
      <c r="S29" s="898"/>
      <c r="T29" s="902">
        <v>28</v>
      </c>
      <c r="U29" s="896">
        <v>126</v>
      </c>
      <c r="V29" s="901" t="s">
        <v>407</v>
      </c>
      <c r="W29" s="137" t="s">
        <v>115</v>
      </c>
      <c r="X29" s="137" t="s">
        <v>1355</v>
      </c>
      <c r="Y29" s="141"/>
      <c r="Z29" s="900">
        <v>0.009722222222222222</v>
      </c>
      <c r="AA29" s="144"/>
      <c r="AB29" s="481" t="s">
        <v>9</v>
      </c>
      <c r="AC29" s="481" t="s">
        <v>322</v>
      </c>
      <c r="AD29" s="481" t="s">
        <v>1354</v>
      </c>
      <c r="AE29" s="144"/>
      <c r="AF29" s="893" t="s">
        <v>1353</v>
      </c>
      <c r="AG29" s="487" t="s">
        <v>581</v>
      </c>
      <c r="AH29" s="490"/>
      <c r="AI29" s="481" t="s">
        <v>4</v>
      </c>
      <c r="AJ29" s="899" t="s">
        <v>35</v>
      </c>
      <c r="AK29" s="891" t="s">
        <v>3</v>
      </c>
    </row>
    <row r="30" spans="1:37" ht="8.25">
      <c r="A30" s="838">
        <v>77</v>
      </c>
      <c r="B30" s="896">
        <v>197</v>
      </c>
      <c r="C30" s="137" t="s">
        <v>448</v>
      </c>
      <c r="D30" s="901" t="s">
        <v>239</v>
      </c>
      <c r="E30" s="137" t="s">
        <v>1210</v>
      </c>
      <c r="F30" s="898"/>
      <c r="G30" s="900">
        <v>0.00653935185185185</v>
      </c>
      <c r="H30" s="144"/>
      <c r="I30" s="481" t="s">
        <v>3</v>
      </c>
      <c r="J30" s="915"/>
      <c r="K30" s="481" t="s">
        <v>3</v>
      </c>
      <c r="L30" s="481" t="s">
        <v>3</v>
      </c>
      <c r="M30" s="487">
        <v>38.2</v>
      </c>
      <c r="N30" s="487" t="s">
        <v>580</v>
      </c>
      <c r="O30" s="490"/>
      <c r="P30" s="481" t="s">
        <v>3</v>
      </c>
      <c r="Q30" s="899" t="s">
        <v>375</v>
      </c>
      <c r="R30" s="899" t="s">
        <v>3</v>
      </c>
      <c r="S30" s="898"/>
      <c r="T30" s="902">
        <v>27</v>
      </c>
      <c r="U30" s="896">
        <v>124</v>
      </c>
      <c r="V30" s="901" t="s">
        <v>1008</v>
      </c>
      <c r="W30" s="137" t="s">
        <v>1231</v>
      </c>
      <c r="X30" s="137" t="s">
        <v>1352</v>
      </c>
      <c r="Y30" s="141"/>
      <c r="Z30" s="900">
        <v>0.009837962962962963</v>
      </c>
      <c r="AA30" s="144"/>
      <c r="AB30" s="481" t="s">
        <v>3</v>
      </c>
      <c r="AC30" s="481" t="s">
        <v>319</v>
      </c>
      <c r="AD30" s="481" t="s">
        <v>3</v>
      </c>
      <c r="AE30" s="144"/>
      <c r="AF30" s="893" t="s">
        <v>1305</v>
      </c>
      <c r="AG30" s="487" t="s">
        <v>578</v>
      </c>
      <c r="AH30" s="490"/>
      <c r="AI30" s="481" t="s">
        <v>3</v>
      </c>
      <c r="AJ30" s="891" t="s">
        <v>3</v>
      </c>
      <c r="AK30" s="891">
        <v>6</v>
      </c>
    </row>
    <row r="31" spans="1:37" ht="8.25">
      <c r="A31" s="838">
        <v>76</v>
      </c>
      <c r="B31" s="896">
        <v>196</v>
      </c>
      <c r="C31" s="137" t="s">
        <v>1351</v>
      </c>
      <c r="D31" s="901" t="s">
        <v>240</v>
      </c>
      <c r="E31" s="137" t="s">
        <v>1204</v>
      </c>
      <c r="F31" s="898"/>
      <c r="G31" s="905">
        <v>0.00659722222222222</v>
      </c>
      <c r="H31" s="144"/>
      <c r="I31" s="481" t="s">
        <v>346</v>
      </c>
      <c r="J31" s="481"/>
      <c r="K31" s="904" t="s">
        <v>345</v>
      </c>
      <c r="L31" s="481" t="s">
        <v>27</v>
      </c>
      <c r="M31" s="487">
        <v>38.6</v>
      </c>
      <c r="N31" s="144" t="s">
        <v>577</v>
      </c>
      <c r="O31" s="490"/>
      <c r="P31" s="481" t="s">
        <v>357</v>
      </c>
      <c r="Q31" s="899" t="s">
        <v>373</v>
      </c>
      <c r="R31" s="903">
        <v>28</v>
      </c>
      <c r="S31" s="898"/>
      <c r="T31" s="902">
        <v>26</v>
      </c>
      <c r="U31" s="896">
        <v>122</v>
      </c>
      <c r="V31" s="901" t="s">
        <v>1005</v>
      </c>
      <c r="W31" s="137" t="s">
        <v>118</v>
      </c>
      <c r="X31" s="137" t="s">
        <v>1350</v>
      </c>
      <c r="Y31" s="141"/>
      <c r="Z31" s="900">
        <v>0.009953703703703704</v>
      </c>
      <c r="AA31" s="144"/>
      <c r="AB31" s="481" t="s">
        <v>10</v>
      </c>
      <c r="AC31" s="481" t="s">
        <v>316</v>
      </c>
      <c r="AD31" s="481" t="s">
        <v>3</v>
      </c>
      <c r="AE31" s="144"/>
      <c r="AF31" s="893" t="s">
        <v>1349</v>
      </c>
      <c r="AG31" s="487" t="s">
        <v>575</v>
      </c>
      <c r="AH31" s="490"/>
      <c r="AI31" s="481" t="s">
        <v>5</v>
      </c>
      <c r="AJ31" s="899" t="s">
        <v>37</v>
      </c>
      <c r="AK31" s="891" t="s">
        <v>3</v>
      </c>
    </row>
    <row r="32" spans="1:37" ht="8.25">
      <c r="A32" s="838">
        <v>75</v>
      </c>
      <c r="B32" s="896">
        <v>195</v>
      </c>
      <c r="C32" s="137" t="s">
        <v>447</v>
      </c>
      <c r="D32" s="901" t="s">
        <v>241</v>
      </c>
      <c r="E32" s="137" t="s">
        <v>156</v>
      </c>
      <c r="F32" s="898"/>
      <c r="G32" s="900">
        <v>0.00665509259259259</v>
      </c>
      <c r="H32" s="144"/>
      <c r="I32" s="481" t="s">
        <v>3</v>
      </c>
      <c r="J32" s="481"/>
      <c r="K32" s="481" t="s">
        <v>343</v>
      </c>
      <c r="L32" s="481" t="s">
        <v>3</v>
      </c>
      <c r="M32" s="487">
        <v>39</v>
      </c>
      <c r="N32" s="487" t="s">
        <v>574</v>
      </c>
      <c r="O32" s="490"/>
      <c r="P32" s="481" t="s">
        <v>3</v>
      </c>
      <c r="Q32" s="899" t="s">
        <v>372</v>
      </c>
      <c r="R32" s="899" t="s">
        <v>3</v>
      </c>
      <c r="S32" s="898"/>
      <c r="T32" s="902">
        <v>25</v>
      </c>
      <c r="U32" s="896">
        <v>120</v>
      </c>
      <c r="V32" s="901" t="s">
        <v>405</v>
      </c>
      <c r="W32" s="137" t="s">
        <v>324</v>
      </c>
      <c r="X32" s="137" t="s">
        <v>732</v>
      </c>
      <c r="Y32" s="141"/>
      <c r="Z32" s="900">
        <v>0.0100694444444444</v>
      </c>
      <c r="AA32" s="144"/>
      <c r="AB32" s="481" t="s">
        <v>3</v>
      </c>
      <c r="AC32" s="481" t="s">
        <v>312</v>
      </c>
      <c r="AD32" s="481" t="s">
        <v>1348</v>
      </c>
      <c r="AE32" s="144"/>
      <c r="AF32" s="893" t="s">
        <v>1347</v>
      </c>
      <c r="AG32" s="487" t="s">
        <v>572</v>
      </c>
      <c r="AH32" s="490"/>
      <c r="AI32" s="481" t="s">
        <v>3</v>
      </c>
      <c r="AJ32" s="891" t="s">
        <v>3</v>
      </c>
      <c r="AK32" s="891" t="s">
        <v>3</v>
      </c>
    </row>
    <row r="33" spans="1:37" ht="8.25">
      <c r="A33" s="838">
        <v>74</v>
      </c>
      <c r="B33" s="896">
        <v>194</v>
      </c>
      <c r="C33" s="137" t="s">
        <v>1322</v>
      </c>
      <c r="D33" s="901" t="s">
        <v>242</v>
      </c>
      <c r="E33" s="137" t="s">
        <v>1192</v>
      </c>
      <c r="F33" s="898"/>
      <c r="G33" s="900">
        <v>0.00671296296296296</v>
      </c>
      <c r="H33" s="144"/>
      <c r="I33" s="481" t="s">
        <v>3</v>
      </c>
      <c r="J33" s="481"/>
      <c r="K33" s="904" t="s">
        <v>341</v>
      </c>
      <c r="L33" s="481" t="s">
        <v>3</v>
      </c>
      <c r="M33" s="487">
        <v>39.4</v>
      </c>
      <c r="N33" s="144" t="s">
        <v>571</v>
      </c>
      <c r="O33" s="490"/>
      <c r="P33" s="481" t="s">
        <v>356</v>
      </c>
      <c r="Q33" s="899" t="s">
        <v>369</v>
      </c>
      <c r="R33" s="903">
        <v>27</v>
      </c>
      <c r="S33" s="898"/>
      <c r="T33" s="902">
        <v>24</v>
      </c>
      <c r="U33" s="896">
        <v>118</v>
      </c>
      <c r="V33" s="901" t="s">
        <v>999</v>
      </c>
      <c r="W33" s="137" t="s">
        <v>121</v>
      </c>
      <c r="X33" s="137" t="s">
        <v>1346</v>
      </c>
      <c r="Y33" s="141"/>
      <c r="Z33" s="900">
        <v>0.010185185185185184</v>
      </c>
      <c r="AA33" s="144"/>
      <c r="AB33" s="481" t="s">
        <v>12</v>
      </c>
      <c r="AC33" s="481" t="s">
        <v>308</v>
      </c>
      <c r="AD33" s="481" t="s">
        <v>3</v>
      </c>
      <c r="AE33" s="144"/>
      <c r="AF33" s="893" t="s">
        <v>1345</v>
      </c>
      <c r="AG33" s="487" t="s">
        <v>569</v>
      </c>
      <c r="AH33" s="490"/>
      <c r="AI33" s="481" t="s">
        <v>6</v>
      </c>
      <c r="AJ33" s="899" t="s">
        <v>38</v>
      </c>
      <c r="AK33" s="891">
        <v>5</v>
      </c>
    </row>
    <row r="34" spans="1:37" ht="8.25">
      <c r="A34" s="838">
        <v>73</v>
      </c>
      <c r="B34" s="896">
        <v>193</v>
      </c>
      <c r="C34" s="137" t="s">
        <v>446</v>
      </c>
      <c r="D34" s="901" t="s">
        <v>243</v>
      </c>
      <c r="E34" s="137" t="s">
        <v>1185</v>
      </c>
      <c r="F34" s="898"/>
      <c r="G34" s="900">
        <v>0.00677083333333333</v>
      </c>
      <c r="H34" s="144"/>
      <c r="I34" s="481" t="s">
        <v>340</v>
      </c>
      <c r="J34" s="481"/>
      <c r="K34" s="481" t="s">
        <v>339</v>
      </c>
      <c r="L34" s="481" t="s">
        <v>30</v>
      </c>
      <c r="M34" s="487">
        <v>39.8</v>
      </c>
      <c r="N34" s="487" t="s">
        <v>568</v>
      </c>
      <c r="O34" s="490"/>
      <c r="P34" s="481" t="s">
        <v>3</v>
      </c>
      <c r="Q34" s="899" t="s">
        <v>367</v>
      </c>
      <c r="R34" s="899" t="s">
        <v>3</v>
      </c>
      <c r="S34" s="898"/>
      <c r="T34" s="902">
        <v>23</v>
      </c>
      <c r="U34" s="896">
        <v>116</v>
      </c>
      <c r="V34" s="901" t="s">
        <v>997</v>
      </c>
      <c r="W34" s="137" t="s">
        <v>1220</v>
      </c>
      <c r="X34" s="137" t="s">
        <v>1344</v>
      </c>
      <c r="Y34" s="141"/>
      <c r="Z34" s="900">
        <v>0.010416666666666666</v>
      </c>
      <c r="AA34" s="144"/>
      <c r="AB34" s="481" t="s">
        <v>3</v>
      </c>
      <c r="AC34" s="481" t="s">
        <v>304</v>
      </c>
      <c r="AD34" s="481" t="s">
        <v>3</v>
      </c>
      <c r="AE34" s="144"/>
      <c r="AF34" s="893" t="s">
        <v>1343</v>
      </c>
      <c r="AG34" s="487" t="s">
        <v>566</v>
      </c>
      <c r="AH34" s="490"/>
      <c r="AI34" s="481" t="s">
        <v>3</v>
      </c>
      <c r="AJ34" s="891" t="s">
        <v>3</v>
      </c>
      <c r="AK34" s="891" t="s">
        <v>3</v>
      </c>
    </row>
    <row r="35" spans="1:37" ht="8.25">
      <c r="A35" s="838">
        <v>72</v>
      </c>
      <c r="B35" s="896">
        <v>192</v>
      </c>
      <c r="C35" s="137" t="s">
        <v>1342</v>
      </c>
      <c r="D35" s="901" t="s">
        <v>244</v>
      </c>
      <c r="E35" s="137" t="s">
        <v>1180</v>
      </c>
      <c r="F35" s="898"/>
      <c r="G35" s="905">
        <v>0.0068287037037037</v>
      </c>
      <c r="H35" s="144"/>
      <c r="I35" s="481" t="s">
        <v>3</v>
      </c>
      <c r="J35" s="481"/>
      <c r="K35" s="904" t="s">
        <v>337</v>
      </c>
      <c r="L35" s="481" t="s">
        <v>3</v>
      </c>
      <c r="M35" s="487">
        <v>40.2</v>
      </c>
      <c r="N35" s="144" t="s">
        <v>565</v>
      </c>
      <c r="O35" s="490"/>
      <c r="P35" s="481" t="s">
        <v>354</v>
      </c>
      <c r="Q35" s="899" t="s">
        <v>365</v>
      </c>
      <c r="R35" s="903">
        <v>26</v>
      </c>
      <c r="S35" s="898" t="s">
        <v>68</v>
      </c>
      <c r="T35" s="902">
        <v>22</v>
      </c>
      <c r="U35" s="896">
        <v>114</v>
      </c>
      <c r="V35" s="901" t="s">
        <v>402</v>
      </c>
      <c r="W35" s="137" t="s">
        <v>826</v>
      </c>
      <c r="X35" s="137" t="s">
        <v>1341</v>
      </c>
      <c r="Y35" s="141"/>
      <c r="Z35" s="900">
        <v>0.01064814814814815</v>
      </c>
      <c r="AA35" s="144"/>
      <c r="AB35" s="481" t="s">
        <v>15</v>
      </c>
      <c r="AC35" s="481" t="s">
        <v>300</v>
      </c>
      <c r="AD35" s="481" t="s">
        <v>520</v>
      </c>
      <c r="AE35" s="144"/>
      <c r="AF35" s="893" t="s">
        <v>484</v>
      </c>
      <c r="AG35" s="487" t="s">
        <v>563</v>
      </c>
      <c r="AH35" s="490"/>
      <c r="AI35" s="481" t="s">
        <v>7</v>
      </c>
      <c r="AJ35" s="899" t="s">
        <v>40</v>
      </c>
      <c r="AK35" s="891" t="s">
        <v>3</v>
      </c>
    </row>
    <row r="36" spans="1:37" ht="8.25">
      <c r="A36" s="838">
        <v>71</v>
      </c>
      <c r="B36" s="896">
        <v>191</v>
      </c>
      <c r="C36" s="137" t="s">
        <v>445</v>
      </c>
      <c r="D36" s="901" t="s">
        <v>245</v>
      </c>
      <c r="E36" s="137" t="s">
        <v>860</v>
      </c>
      <c r="F36" s="898"/>
      <c r="G36" s="900">
        <v>0.00688657407407407</v>
      </c>
      <c r="H36" s="144"/>
      <c r="I36" s="481" t="s">
        <v>3</v>
      </c>
      <c r="J36" s="481"/>
      <c r="K36" s="481" t="s">
        <v>335</v>
      </c>
      <c r="L36" s="481" t="s">
        <v>3</v>
      </c>
      <c r="M36" s="487">
        <v>40.6</v>
      </c>
      <c r="N36" s="487" t="s">
        <v>562</v>
      </c>
      <c r="O36" s="490"/>
      <c r="P36" s="481" t="s">
        <v>3</v>
      </c>
      <c r="Q36" s="899" t="s">
        <v>363</v>
      </c>
      <c r="R36" s="899" t="s">
        <v>3</v>
      </c>
      <c r="S36" s="898"/>
      <c r="T36" s="902">
        <v>21</v>
      </c>
      <c r="U36" s="896">
        <v>112</v>
      </c>
      <c r="V36" s="901" t="s">
        <v>991</v>
      </c>
      <c r="W36" s="137" t="s">
        <v>1213</v>
      </c>
      <c r="X36" s="137" t="s">
        <v>1340</v>
      </c>
      <c r="Y36" s="141"/>
      <c r="Z36" s="900">
        <v>0.01087962962962963</v>
      </c>
      <c r="AA36" s="144"/>
      <c r="AB36" s="481" t="s">
        <v>3</v>
      </c>
      <c r="AC36" s="481" t="s">
        <v>297</v>
      </c>
      <c r="AD36" s="481" t="s">
        <v>3</v>
      </c>
      <c r="AE36" s="144"/>
      <c r="AF36" s="893" t="s">
        <v>481</v>
      </c>
      <c r="AG36" s="487" t="s">
        <v>560</v>
      </c>
      <c r="AH36" s="490"/>
      <c r="AI36" s="481" t="s">
        <v>3</v>
      </c>
      <c r="AJ36" s="891" t="s">
        <v>3</v>
      </c>
      <c r="AK36" s="891" t="s">
        <v>3</v>
      </c>
    </row>
    <row r="37" spans="1:37" s="625" customFormat="1" ht="9.75">
      <c r="A37" s="848">
        <v>70</v>
      </c>
      <c r="B37" s="910">
        <v>190</v>
      </c>
      <c r="C37" s="170" t="s">
        <v>1339</v>
      </c>
      <c r="D37" s="909" t="s">
        <v>246</v>
      </c>
      <c r="E37" s="170" t="s">
        <v>160</v>
      </c>
      <c r="F37" s="174"/>
      <c r="G37" s="908">
        <v>0.00694444444444444</v>
      </c>
      <c r="H37" s="168"/>
      <c r="I37" s="495" t="s">
        <v>334</v>
      </c>
      <c r="J37" s="495"/>
      <c r="K37" s="913" t="s">
        <v>333</v>
      </c>
      <c r="L37" s="495" t="s">
        <v>33</v>
      </c>
      <c r="M37" s="497">
        <v>41</v>
      </c>
      <c r="N37" s="168" t="s">
        <v>559</v>
      </c>
      <c r="O37" s="496"/>
      <c r="P37" s="495" t="s">
        <v>353</v>
      </c>
      <c r="Q37" s="912" t="s">
        <v>361</v>
      </c>
      <c r="R37" s="903">
        <v>25</v>
      </c>
      <c r="S37" s="174"/>
      <c r="T37" s="911">
        <v>20</v>
      </c>
      <c r="U37" s="910">
        <v>110</v>
      </c>
      <c r="V37" s="909" t="s">
        <v>400</v>
      </c>
      <c r="W37" s="170" t="s">
        <v>270</v>
      </c>
      <c r="X37" s="170" t="s">
        <v>1055</v>
      </c>
      <c r="Y37" s="174"/>
      <c r="Z37" s="908">
        <v>0.011111111111111112</v>
      </c>
      <c r="AA37" s="168"/>
      <c r="AB37" s="495" t="s">
        <v>18</v>
      </c>
      <c r="AC37" s="495" t="s">
        <v>42</v>
      </c>
      <c r="AD37" s="481" t="s">
        <v>3</v>
      </c>
      <c r="AE37" s="168"/>
      <c r="AF37" s="907" t="s">
        <v>478</v>
      </c>
      <c r="AG37" s="497" t="s">
        <v>557</v>
      </c>
      <c r="AH37" s="496"/>
      <c r="AI37" s="495" t="s">
        <v>8</v>
      </c>
      <c r="AJ37" s="891" t="s">
        <v>3</v>
      </c>
      <c r="AK37" s="906">
        <v>4</v>
      </c>
    </row>
    <row r="38" spans="1:37" ht="8.25">
      <c r="A38" s="838">
        <v>69</v>
      </c>
      <c r="B38" s="896">
        <v>189</v>
      </c>
      <c r="C38" s="137" t="s">
        <v>443</v>
      </c>
      <c r="D38" s="901" t="s">
        <v>247</v>
      </c>
      <c r="E38" s="137" t="s">
        <v>161</v>
      </c>
      <c r="F38" s="898"/>
      <c r="G38" s="900">
        <v>0.00700231481481481</v>
      </c>
      <c r="H38" s="144"/>
      <c r="I38" s="481" t="s">
        <v>3</v>
      </c>
      <c r="J38" s="481"/>
      <c r="K38" s="481" t="s">
        <v>331</v>
      </c>
      <c r="L38" s="481" t="s">
        <v>3</v>
      </c>
      <c r="M38" s="487">
        <v>41.5</v>
      </c>
      <c r="N38" s="487" t="s">
        <v>556</v>
      </c>
      <c r="O38" s="490"/>
      <c r="P38" s="481" t="s">
        <v>3</v>
      </c>
      <c r="Q38" s="899" t="s">
        <v>360</v>
      </c>
      <c r="R38" s="899" t="s">
        <v>3</v>
      </c>
      <c r="S38" s="898"/>
      <c r="T38" s="902">
        <v>19</v>
      </c>
      <c r="U38" s="896">
        <v>108</v>
      </c>
      <c r="V38" s="901" t="s">
        <v>986</v>
      </c>
      <c r="W38" s="137" t="s">
        <v>802</v>
      </c>
      <c r="X38" s="137" t="s">
        <v>1338</v>
      </c>
      <c r="Y38" s="141"/>
      <c r="Z38" s="900">
        <v>0.011342592592592592</v>
      </c>
      <c r="AA38" s="144"/>
      <c r="AB38" s="481" t="s">
        <v>3</v>
      </c>
      <c r="AC38" s="481" t="s">
        <v>52</v>
      </c>
      <c r="AD38" s="481" t="s">
        <v>512</v>
      </c>
      <c r="AE38" s="144"/>
      <c r="AF38" s="893" t="s">
        <v>1337</v>
      </c>
      <c r="AG38" s="487" t="s">
        <v>554</v>
      </c>
      <c r="AH38" s="490"/>
      <c r="AI38" s="481" t="s">
        <v>9</v>
      </c>
      <c r="AJ38" s="891">
        <v>5</v>
      </c>
      <c r="AK38" s="891" t="s">
        <v>3</v>
      </c>
    </row>
    <row r="39" spans="1:37" ht="8.25">
      <c r="A39" s="838">
        <v>68</v>
      </c>
      <c r="B39" s="896">
        <v>188</v>
      </c>
      <c r="C39" s="137" t="s">
        <v>1336</v>
      </c>
      <c r="D39" s="901" t="s">
        <v>248</v>
      </c>
      <c r="E39" s="137" t="s">
        <v>162</v>
      </c>
      <c r="F39" s="898"/>
      <c r="G39" s="905">
        <v>0.00706018518518518</v>
      </c>
      <c r="H39" s="144"/>
      <c r="I39" s="481" t="s">
        <v>328</v>
      </c>
      <c r="J39" s="481"/>
      <c r="K39" s="904" t="s">
        <v>327</v>
      </c>
      <c r="L39" s="481" t="s">
        <v>3</v>
      </c>
      <c r="M39" s="487">
        <v>42</v>
      </c>
      <c r="N39" s="144" t="s">
        <v>553</v>
      </c>
      <c r="O39" s="490"/>
      <c r="P39" s="481" t="s">
        <v>351</v>
      </c>
      <c r="Q39" s="899" t="s">
        <v>357</v>
      </c>
      <c r="R39" s="903">
        <v>24</v>
      </c>
      <c r="S39" s="898"/>
      <c r="T39" s="902">
        <v>18</v>
      </c>
      <c r="U39" s="896">
        <v>106</v>
      </c>
      <c r="V39" s="901" t="s">
        <v>982</v>
      </c>
      <c r="W39" s="137" t="s">
        <v>128</v>
      </c>
      <c r="X39" s="137" t="s">
        <v>1335</v>
      </c>
      <c r="Y39" s="141"/>
      <c r="Z39" s="900">
        <v>0.011631944444444445</v>
      </c>
      <c r="AA39" s="144"/>
      <c r="AB39" s="481" t="s">
        <v>21</v>
      </c>
      <c r="AC39" s="481" t="s">
        <v>53</v>
      </c>
      <c r="AD39" s="481" t="s">
        <v>3</v>
      </c>
      <c r="AE39" s="144"/>
      <c r="AF39" s="893" t="s">
        <v>469</v>
      </c>
      <c r="AG39" s="487" t="s">
        <v>551</v>
      </c>
      <c r="AH39" s="490"/>
      <c r="AI39" s="481" t="s">
        <v>10</v>
      </c>
      <c r="AJ39" s="891" t="s">
        <v>3</v>
      </c>
      <c r="AK39" s="891" t="s">
        <v>3</v>
      </c>
    </row>
    <row r="40" spans="1:37" ht="8.25">
      <c r="A40" s="838">
        <v>67</v>
      </c>
      <c r="B40" s="896">
        <v>187</v>
      </c>
      <c r="C40" s="137" t="s">
        <v>441</v>
      </c>
      <c r="D40" s="901" t="s">
        <v>249</v>
      </c>
      <c r="E40" s="137" t="s">
        <v>1334</v>
      </c>
      <c r="F40" s="898"/>
      <c r="G40" s="900">
        <v>0.00711805555555555</v>
      </c>
      <c r="H40" s="144"/>
      <c r="I40" s="481" t="s">
        <v>3</v>
      </c>
      <c r="J40" s="481"/>
      <c r="K40" s="481" t="s">
        <v>325</v>
      </c>
      <c r="L40" s="481" t="s">
        <v>35</v>
      </c>
      <c r="M40" s="487">
        <v>42.5</v>
      </c>
      <c r="N40" s="487" t="s">
        <v>550</v>
      </c>
      <c r="O40" s="490"/>
      <c r="P40" s="481" t="s">
        <v>3</v>
      </c>
      <c r="Q40" s="899" t="s">
        <v>356</v>
      </c>
      <c r="R40" s="899" t="s">
        <v>3</v>
      </c>
      <c r="S40" s="898"/>
      <c r="T40" s="902">
        <v>17</v>
      </c>
      <c r="U40" s="896">
        <v>104</v>
      </c>
      <c r="V40" s="901" t="s">
        <v>197</v>
      </c>
      <c r="W40" s="137" t="s">
        <v>994</v>
      </c>
      <c r="X40" s="137" t="s">
        <v>1333</v>
      </c>
      <c r="Y40" s="141"/>
      <c r="Z40" s="900">
        <v>0.011921296296296298</v>
      </c>
      <c r="AA40" s="144"/>
      <c r="AB40" s="481" t="s">
        <v>3</v>
      </c>
      <c r="AC40" s="481" t="s">
        <v>54</v>
      </c>
      <c r="AD40" s="481" t="s">
        <v>3</v>
      </c>
      <c r="AE40" s="144"/>
      <c r="AF40" s="893" t="s">
        <v>1332</v>
      </c>
      <c r="AG40" s="487" t="s">
        <v>548</v>
      </c>
      <c r="AH40" s="490"/>
      <c r="AI40" s="481" t="s">
        <v>12</v>
      </c>
      <c r="AJ40" s="891" t="s">
        <v>3</v>
      </c>
      <c r="AK40" s="891" t="s">
        <v>3</v>
      </c>
    </row>
    <row r="41" spans="1:37" ht="8.25">
      <c r="A41" s="838">
        <v>66</v>
      </c>
      <c r="B41" s="896">
        <v>186</v>
      </c>
      <c r="C41" s="137" t="s">
        <v>1331</v>
      </c>
      <c r="D41" s="901" t="s">
        <v>250</v>
      </c>
      <c r="E41" s="137" t="s">
        <v>851</v>
      </c>
      <c r="F41" s="898"/>
      <c r="G41" s="900">
        <v>0.00717592592592593</v>
      </c>
      <c r="H41" s="144"/>
      <c r="I41" s="481" t="s">
        <v>322</v>
      </c>
      <c r="J41" s="481"/>
      <c r="K41" s="904" t="s">
        <v>321</v>
      </c>
      <c r="L41" s="481" t="s">
        <v>3</v>
      </c>
      <c r="M41" s="487">
        <v>43</v>
      </c>
      <c r="N41" s="144" t="s">
        <v>547</v>
      </c>
      <c r="O41" s="490"/>
      <c r="P41" s="481" t="s">
        <v>348</v>
      </c>
      <c r="Q41" s="899" t="s">
        <v>354</v>
      </c>
      <c r="R41" s="903">
        <v>23</v>
      </c>
      <c r="S41" s="898"/>
      <c r="T41" s="902">
        <v>16</v>
      </c>
      <c r="U41" s="896">
        <v>102</v>
      </c>
      <c r="V41" s="901" t="s">
        <v>199</v>
      </c>
      <c r="W41" s="137" t="s">
        <v>775</v>
      </c>
      <c r="X41" s="137" t="s">
        <v>1330</v>
      </c>
      <c r="Y41" s="141"/>
      <c r="Z41" s="900">
        <v>0.012210648148148146</v>
      </c>
      <c r="AA41" s="144"/>
      <c r="AB41" s="481" t="s">
        <v>24</v>
      </c>
      <c r="AC41" s="481" t="s">
        <v>55</v>
      </c>
      <c r="AD41" s="481" t="s">
        <v>954</v>
      </c>
      <c r="AE41" s="144"/>
      <c r="AF41" s="893" t="s">
        <v>460</v>
      </c>
      <c r="AG41" s="487" t="s">
        <v>545</v>
      </c>
      <c r="AH41" s="490"/>
      <c r="AI41" s="481" t="s">
        <v>15</v>
      </c>
      <c r="AJ41" s="891">
        <v>4</v>
      </c>
      <c r="AK41" s="891" t="s">
        <v>3</v>
      </c>
    </row>
    <row r="42" spans="1:37" ht="8.25">
      <c r="A42" s="838">
        <v>65</v>
      </c>
      <c r="B42" s="896">
        <v>185</v>
      </c>
      <c r="C42" s="137" t="s">
        <v>438</v>
      </c>
      <c r="D42" s="901" t="s">
        <v>251</v>
      </c>
      <c r="E42" s="137" t="s">
        <v>1277</v>
      </c>
      <c r="F42" s="898"/>
      <c r="G42" s="900">
        <v>0.0072337962962963</v>
      </c>
      <c r="H42" s="144"/>
      <c r="I42" s="481" t="s">
        <v>3</v>
      </c>
      <c r="J42" s="481"/>
      <c r="K42" s="481" t="s">
        <v>320</v>
      </c>
      <c r="L42" s="481" t="s">
        <v>3</v>
      </c>
      <c r="M42" s="487">
        <v>43.5</v>
      </c>
      <c r="N42" s="487" t="s">
        <v>544</v>
      </c>
      <c r="O42" s="490"/>
      <c r="P42" s="481" t="s">
        <v>3</v>
      </c>
      <c r="Q42" s="899" t="s">
        <v>353</v>
      </c>
      <c r="R42" s="899" t="s">
        <v>3</v>
      </c>
      <c r="S42" s="898"/>
      <c r="T42" s="902">
        <v>15</v>
      </c>
      <c r="U42" s="896">
        <v>100</v>
      </c>
      <c r="V42" s="901" t="s">
        <v>201</v>
      </c>
      <c r="W42" s="137" t="s">
        <v>132</v>
      </c>
      <c r="X42" s="137" t="s">
        <v>955</v>
      </c>
      <c r="Y42" s="141"/>
      <c r="Z42" s="900">
        <v>0.0125</v>
      </c>
      <c r="AA42" s="144"/>
      <c r="AB42" s="481" t="s">
        <v>3</v>
      </c>
      <c r="AC42" s="481" t="s">
        <v>1</v>
      </c>
      <c r="AD42" s="481" t="s">
        <v>3</v>
      </c>
      <c r="AE42" s="144"/>
      <c r="AF42" s="893" t="s">
        <v>1329</v>
      </c>
      <c r="AG42" s="487" t="s">
        <v>444</v>
      </c>
      <c r="AH42" s="490"/>
      <c r="AI42" s="481" t="s">
        <v>18</v>
      </c>
      <c r="AJ42" s="891" t="s">
        <v>3</v>
      </c>
      <c r="AK42" s="891">
        <v>3</v>
      </c>
    </row>
    <row r="43" spans="1:37" ht="8.25">
      <c r="A43" s="838">
        <v>64</v>
      </c>
      <c r="B43" s="896">
        <v>184</v>
      </c>
      <c r="C43" s="137" t="s">
        <v>1328</v>
      </c>
      <c r="D43" s="901" t="s">
        <v>252</v>
      </c>
      <c r="E43" s="137" t="s">
        <v>988</v>
      </c>
      <c r="F43" s="898"/>
      <c r="G43" s="905">
        <v>0.00729166666666667</v>
      </c>
      <c r="H43" s="144"/>
      <c r="I43" s="481" t="s">
        <v>319</v>
      </c>
      <c r="J43" s="481"/>
      <c r="K43" s="904" t="s">
        <v>318</v>
      </c>
      <c r="L43" s="481" t="s">
        <v>37</v>
      </c>
      <c r="M43" s="487">
        <v>44</v>
      </c>
      <c r="N43" s="144" t="s">
        <v>542</v>
      </c>
      <c r="O43" s="490"/>
      <c r="P43" s="481" t="s">
        <v>346</v>
      </c>
      <c r="Q43" s="899" t="s">
        <v>351</v>
      </c>
      <c r="R43" s="903">
        <v>22</v>
      </c>
      <c r="S43" s="898"/>
      <c r="T43" s="902">
        <v>14</v>
      </c>
      <c r="U43" s="896">
        <v>98</v>
      </c>
      <c r="V43" s="901" t="s">
        <v>203</v>
      </c>
      <c r="W43" s="137" t="s">
        <v>985</v>
      </c>
      <c r="X43" s="137" t="s">
        <v>1141</v>
      </c>
      <c r="Y43" s="141"/>
      <c r="Z43" s="900">
        <v>0.012789351851851852</v>
      </c>
      <c r="AA43" s="144"/>
      <c r="AB43" s="481" t="s">
        <v>27</v>
      </c>
      <c r="AC43" s="481" t="s">
        <v>4</v>
      </c>
      <c r="AD43" s="481" t="s">
        <v>3</v>
      </c>
      <c r="AE43" s="144"/>
      <c r="AF43" s="893" t="s">
        <v>453</v>
      </c>
      <c r="AG43" s="487" t="s">
        <v>442</v>
      </c>
      <c r="AH43" s="490"/>
      <c r="AI43" s="481" t="s">
        <v>21</v>
      </c>
      <c r="AJ43" s="891" t="s">
        <v>3</v>
      </c>
      <c r="AK43" s="891" t="s">
        <v>3</v>
      </c>
    </row>
    <row r="44" spans="1:39" ht="8.25">
      <c r="A44" s="838">
        <v>63</v>
      </c>
      <c r="B44" s="896">
        <v>183</v>
      </c>
      <c r="C44" s="137" t="s">
        <v>435</v>
      </c>
      <c r="D44" s="901" t="s">
        <v>253</v>
      </c>
      <c r="E44" s="137" t="s">
        <v>1327</v>
      </c>
      <c r="F44" s="898"/>
      <c r="G44" s="900">
        <v>0.00734953703703704</v>
      </c>
      <c r="H44" s="144"/>
      <c r="I44" s="481" t="s">
        <v>3</v>
      </c>
      <c r="J44" s="481"/>
      <c r="K44" s="481" t="s">
        <v>317</v>
      </c>
      <c r="L44" s="481" t="s">
        <v>3</v>
      </c>
      <c r="M44" s="487">
        <v>44.5</v>
      </c>
      <c r="N44" s="487" t="s">
        <v>540</v>
      </c>
      <c r="O44" s="490"/>
      <c r="P44" s="481" t="s">
        <v>3</v>
      </c>
      <c r="Q44" s="899" t="s">
        <v>348</v>
      </c>
      <c r="R44" s="899" t="s">
        <v>3</v>
      </c>
      <c r="S44" s="898"/>
      <c r="T44" s="902">
        <v>13</v>
      </c>
      <c r="U44" s="896">
        <v>96</v>
      </c>
      <c r="V44" s="901" t="s">
        <v>205</v>
      </c>
      <c r="W44" s="137" t="s">
        <v>748</v>
      </c>
      <c r="X44" s="137" t="s">
        <v>1139</v>
      </c>
      <c r="Y44" s="141"/>
      <c r="Z44" s="900">
        <v>0.013078703703703703</v>
      </c>
      <c r="AA44" s="144"/>
      <c r="AB44" s="481" t="s">
        <v>3</v>
      </c>
      <c r="AC44" s="481" t="s">
        <v>5</v>
      </c>
      <c r="AD44" s="481" t="s">
        <v>1326</v>
      </c>
      <c r="AE44" s="144"/>
      <c r="AF44" s="893" t="s">
        <v>1325</v>
      </c>
      <c r="AG44" s="487" t="s">
        <v>439</v>
      </c>
      <c r="AH44" s="490"/>
      <c r="AI44" s="481" t="s">
        <v>24</v>
      </c>
      <c r="AJ44" s="891" t="s">
        <v>3</v>
      </c>
      <c r="AK44" s="891" t="s">
        <v>3</v>
      </c>
      <c r="AM44" s="188" t="s">
        <v>68</v>
      </c>
    </row>
    <row r="45" spans="1:37" ht="8.25">
      <c r="A45" s="838">
        <v>62</v>
      </c>
      <c r="B45" s="896">
        <v>182</v>
      </c>
      <c r="C45" s="137" t="s">
        <v>1324</v>
      </c>
      <c r="D45" s="901" t="s">
        <v>254</v>
      </c>
      <c r="E45" s="137" t="s">
        <v>167</v>
      </c>
      <c r="F45" s="898"/>
      <c r="G45" s="900">
        <v>0.00740740740740741</v>
      </c>
      <c r="H45" s="144"/>
      <c r="I45" s="481" t="s">
        <v>316</v>
      </c>
      <c r="J45" s="481"/>
      <c r="K45" s="904" t="s">
        <v>315</v>
      </c>
      <c r="L45" s="481" t="s">
        <v>3</v>
      </c>
      <c r="M45" s="487">
        <v>45</v>
      </c>
      <c r="N45" s="144" t="s">
        <v>538</v>
      </c>
      <c r="O45" s="490"/>
      <c r="P45" s="481" t="s">
        <v>340</v>
      </c>
      <c r="Q45" s="899" t="s">
        <v>346</v>
      </c>
      <c r="R45" s="903">
        <v>21</v>
      </c>
      <c r="S45" s="898"/>
      <c r="T45" s="902">
        <v>12</v>
      </c>
      <c r="U45" s="896">
        <v>94</v>
      </c>
      <c r="V45" s="901" t="s">
        <v>207</v>
      </c>
      <c r="W45" s="137" t="s">
        <v>136</v>
      </c>
      <c r="X45" s="137" t="s">
        <v>1137</v>
      </c>
      <c r="Y45" s="141"/>
      <c r="Z45" s="900">
        <v>0.013425925925925924</v>
      </c>
      <c r="AA45" s="144"/>
      <c r="AB45" s="481" t="s">
        <v>30</v>
      </c>
      <c r="AC45" s="481" t="s">
        <v>6</v>
      </c>
      <c r="AD45" s="481" t="s">
        <v>3</v>
      </c>
      <c r="AE45" s="144"/>
      <c r="AF45" s="893" t="s">
        <v>448</v>
      </c>
      <c r="AG45" s="487" t="s">
        <v>436</v>
      </c>
      <c r="AH45" s="490"/>
      <c r="AI45" s="481" t="s">
        <v>27</v>
      </c>
      <c r="AJ45" s="891">
        <v>3</v>
      </c>
      <c r="AK45" s="891" t="s">
        <v>3</v>
      </c>
    </row>
    <row r="46" spans="1:37" ht="8.25">
      <c r="A46" s="838">
        <v>61</v>
      </c>
      <c r="B46" s="896">
        <v>181</v>
      </c>
      <c r="C46" s="137" t="s">
        <v>432</v>
      </c>
      <c r="D46" s="901" t="s">
        <v>255</v>
      </c>
      <c r="E46" s="137" t="s">
        <v>1323</v>
      </c>
      <c r="F46" s="898"/>
      <c r="G46" s="900">
        <v>0.00746527777777778</v>
      </c>
      <c r="H46" s="144"/>
      <c r="I46" s="481" t="s">
        <v>3</v>
      </c>
      <c r="J46" s="481"/>
      <c r="K46" s="481" t="s">
        <v>314</v>
      </c>
      <c r="L46" s="481" t="s">
        <v>38</v>
      </c>
      <c r="M46" s="487">
        <v>45.5</v>
      </c>
      <c r="N46" s="487" t="s">
        <v>536</v>
      </c>
      <c r="O46" s="490"/>
      <c r="P46" s="481" t="s">
        <v>3</v>
      </c>
      <c r="Q46" s="899" t="s">
        <v>340</v>
      </c>
      <c r="R46" s="899" t="s">
        <v>3</v>
      </c>
      <c r="S46" s="898"/>
      <c r="T46" s="902">
        <v>11</v>
      </c>
      <c r="U46" s="896">
        <v>92</v>
      </c>
      <c r="V46" s="901" t="s">
        <v>209</v>
      </c>
      <c r="W46" s="137" t="s">
        <v>799</v>
      </c>
      <c r="X46" s="137" t="s">
        <v>1135</v>
      </c>
      <c r="Y46" s="141"/>
      <c r="Z46" s="900">
        <v>0.013773148148148147</v>
      </c>
      <c r="AA46" s="144"/>
      <c r="AB46" s="481" t="s">
        <v>3</v>
      </c>
      <c r="AC46" s="481" t="s">
        <v>7</v>
      </c>
      <c r="AD46" s="481" t="s">
        <v>3</v>
      </c>
      <c r="AE46" s="144"/>
      <c r="AF46" s="893" t="s">
        <v>1322</v>
      </c>
      <c r="AG46" s="487" t="s">
        <v>433</v>
      </c>
      <c r="AH46" s="490"/>
      <c r="AI46" s="481" t="s">
        <v>30</v>
      </c>
      <c r="AJ46" s="891" t="s">
        <v>3</v>
      </c>
      <c r="AK46" s="891" t="s">
        <v>3</v>
      </c>
    </row>
    <row r="47" spans="1:37" s="625" customFormat="1" ht="9.75">
      <c r="A47" s="848">
        <v>60</v>
      </c>
      <c r="B47" s="910">
        <v>180</v>
      </c>
      <c r="C47" s="170" t="s">
        <v>1321</v>
      </c>
      <c r="D47" s="909" t="s">
        <v>256</v>
      </c>
      <c r="E47" s="170" t="s">
        <v>834</v>
      </c>
      <c r="F47" s="174"/>
      <c r="G47" s="914">
        <v>0.00752314814814815</v>
      </c>
      <c r="H47" s="168"/>
      <c r="I47" s="495" t="s">
        <v>312</v>
      </c>
      <c r="J47" s="495"/>
      <c r="K47" s="913" t="s">
        <v>311</v>
      </c>
      <c r="L47" s="481" t="s">
        <v>3</v>
      </c>
      <c r="M47" s="497">
        <v>46</v>
      </c>
      <c r="N47" s="168" t="s">
        <v>534</v>
      </c>
      <c r="O47" s="496"/>
      <c r="P47" s="495" t="s">
        <v>334</v>
      </c>
      <c r="Q47" s="912" t="s">
        <v>334</v>
      </c>
      <c r="R47" s="903">
        <v>20</v>
      </c>
      <c r="S47" s="174" t="s">
        <v>68</v>
      </c>
      <c r="T47" s="911">
        <v>10</v>
      </c>
      <c r="U47" s="910">
        <v>90</v>
      </c>
      <c r="V47" s="909" t="s">
        <v>211</v>
      </c>
      <c r="W47" s="170" t="s">
        <v>274</v>
      </c>
      <c r="X47" s="170" t="s">
        <v>1046</v>
      </c>
      <c r="Y47" s="174"/>
      <c r="Z47" s="908">
        <v>0.014178240740740741</v>
      </c>
      <c r="AA47" s="168"/>
      <c r="AB47" s="495" t="s">
        <v>33</v>
      </c>
      <c r="AC47" s="495" t="s">
        <v>8</v>
      </c>
      <c r="AD47" s="481"/>
      <c r="AE47" s="168"/>
      <c r="AF47" s="907" t="s">
        <v>445</v>
      </c>
      <c r="AG47" s="497" t="s">
        <v>430</v>
      </c>
      <c r="AH47" s="496"/>
      <c r="AI47" s="495" t="s">
        <v>33</v>
      </c>
      <c r="AJ47" s="891" t="s">
        <v>3</v>
      </c>
      <c r="AK47" s="906">
        <v>2</v>
      </c>
    </row>
    <row r="48" spans="1:37" ht="8.25">
      <c r="A48" s="838">
        <v>59</v>
      </c>
      <c r="B48" s="896">
        <v>179</v>
      </c>
      <c r="C48" s="137" t="s">
        <v>429</v>
      </c>
      <c r="D48" s="901" t="s">
        <v>370</v>
      </c>
      <c r="E48" s="137" t="s">
        <v>1320</v>
      </c>
      <c r="F48" s="898"/>
      <c r="G48" s="900">
        <v>0.00758101851851852</v>
      </c>
      <c r="H48" s="144"/>
      <c r="I48" s="481" t="s">
        <v>3</v>
      </c>
      <c r="J48" s="481"/>
      <c r="K48" s="481" t="s">
        <v>310</v>
      </c>
      <c r="L48" s="481" t="s">
        <v>3</v>
      </c>
      <c r="M48" s="487">
        <v>46.5</v>
      </c>
      <c r="N48" s="487" t="s">
        <v>532</v>
      </c>
      <c r="O48" s="490"/>
      <c r="P48" s="481" t="s">
        <v>3</v>
      </c>
      <c r="Q48" s="899" t="s">
        <v>328</v>
      </c>
      <c r="R48" s="899" t="s">
        <v>3</v>
      </c>
      <c r="S48" s="898" t="s">
        <v>68</v>
      </c>
      <c r="T48" s="902">
        <v>9</v>
      </c>
      <c r="U48" s="896">
        <v>86</v>
      </c>
      <c r="V48" s="901" t="s">
        <v>214</v>
      </c>
      <c r="W48" s="137" t="s">
        <v>1319</v>
      </c>
      <c r="X48" s="137" t="s">
        <v>1171</v>
      </c>
      <c r="Y48" s="141"/>
      <c r="Z48" s="900">
        <v>0.014583333333333332</v>
      </c>
      <c r="AA48" s="144"/>
      <c r="AB48" s="481" t="s">
        <v>35</v>
      </c>
      <c r="AC48" s="481" t="s">
        <v>10</v>
      </c>
      <c r="AD48" s="481" t="s">
        <v>944</v>
      </c>
      <c r="AE48" s="144"/>
      <c r="AF48" s="893" t="s">
        <v>441</v>
      </c>
      <c r="AG48" s="487" t="s">
        <v>427</v>
      </c>
      <c r="AH48" s="490"/>
      <c r="AI48" s="481" t="s">
        <v>35</v>
      </c>
      <c r="AJ48" s="891" t="s">
        <v>3</v>
      </c>
      <c r="AK48" s="891" t="s">
        <v>3</v>
      </c>
    </row>
    <row r="49" spans="1:37" ht="8.25">
      <c r="A49" s="838">
        <v>58</v>
      </c>
      <c r="B49" s="896">
        <v>178</v>
      </c>
      <c r="C49" s="137" t="s">
        <v>1318</v>
      </c>
      <c r="D49" s="901" t="s">
        <v>368</v>
      </c>
      <c r="E49" s="137" t="s">
        <v>1257</v>
      </c>
      <c r="F49" s="898"/>
      <c r="G49" s="900">
        <v>0.00763888888888889</v>
      </c>
      <c r="H49" s="144"/>
      <c r="I49" s="481" t="s">
        <v>308</v>
      </c>
      <c r="J49" s="481"/>
      <c r="K49" s="904" t="s">
        <v>307</v>
      </c>
      <c r="L49" s="481" t="s">
        <v>40</v>
      </c>
      <c r="M49" s="487">
        <v>47</v>
      </c>
      <c r="N49" s="144" t="s">
        <v>530</v>
      </c>
      <c r="O49" s="490"/>
      <c r="P49" s="481" t="s">
        <v>328</v>
      </c>
      <c r="Q49" s="899" t="s">
        <v>322</v>
      </c>
      <c r="R49" s="903">
        <v>19</v>
      </c>
      <c r="S49" s="898"/>
      <c r="T49" s="902">
        <v>8</v>
      </c>
      <c r="U49" s="896">
        <v>82</v>
      </c>
      <c r="V49" s="901" t="s">
        <v>217</v>
      </c>
      <c r="W49" s="137" t="s">
        <v>305</v>
      </c>
      <c r="X49" s="137" t="s">
        <v>1317</v>
      </c>
      <c r="Y49" s="141"/>
      <c r="Z49" s="900">
        <v>0.014988425925925926</v>
      </c>
      <c r="AA49" s="144"/>
      <c r="AB49" s="481" t="s">
        <v>37</v>
      </c>
      <c r="AC49" s="481" t="s">
        <v>15</v>
      </c>
      <c r="AD49" s="481" t="s">
        <v>3</v>
      </c>
      <c r="AE49" s="144"/>
      <c r="AF49" s="893" t="s">
        <v>435</v>
      </c>
      <c r="AG49" s="491" t="s">
        <v>425</v>
      </c>
      <c r="AH49" s="490"/>
      <c r="AI49" s="481" t="s">
        <v>37</v>
      </c>
      <c r="AJ49" s="891">
        <v>2</v>
      </c>
      <c r="AK49" s="891" t="s">
        <v>3</v>
      </c>
    </row>
    <row r="50" spans="1:37" ht="8.25">
      <c r="A50" s="838">
        <v>57</v>
      </c>
      <c r="B50" s="896">
        <v>177</v>
      </c>
      <c r="C50" s="137" t="s">
        <v>426</v>
      </c>
      <c r="D50" s="901" t="s">
        <v>258</v>
      </c>
      <c r="E50" s="137" t="s">
        <v>1253</v>
      </c>
      <c r="F50" s="898"/>
      <c r="G50" s="900">
        <v>0.00769675925925926</v>
      </c>
      <c r="H50" s="144"/>
      <c r="I50" s="481" t="s">
        <v>3</v>
      </c>
      <c r="J50" s="481"/>
      <c r="K50" s="481" t="s">
        <v>306</v>
      </c>
      <c r="L50" s="481" t="s">
        <v>3</v>
      </c>
      <c r="M50" s="487">
        <v>47.5</v>
      </c>
      <c r="N50" s="487" t="s">
        <v>528</v>
      </c>
      <c r="O50" s="490"/>
      <c r="P50" s="481" t="s">
        <v>3</v>
      </c>
      <c r="Q50" s="899" t="s">
        <v>319</v>
      </c>
      <c r="R50" s="899" t="s">
        <v>3</v>
      </c>
      <c r="S50" s="898"/>
      <c r="T50" s="902">
        <v>7</v>
      </c>
      <c r="U50" s="896">
        <v>78</v>
      </c>
      <c r="V50" s="901" t="s">
        <v>221</v>
      </c>
      <c r="W50" s="137" t="s">
        <v>302</v>
      </c>
      <c r="X50" s="137" t="s">
        <v>1316</v>
      </c>
      <c r="Y50" s="141"/>
      <c r="Z50" s="900">
        <v>0.01539351851851852</v>
      </c>
      <c r="AA50" s="144"/>
      <c r="AB50" s="481" t="s">
        <v>38</v>
      </c>
      <c r="AC50" s="481" t="s">
        <v>21</v>
      </c>
      <c r="AD50" s="481" t="s">
        <v>3</v>
      </c>
      <c r="AE50" s="144"/>
      <c r="AF50" s="893" t="s">
        <v>429</v>
      </c>
      <c r="AG50" s="491" t="s">
        <v>423</v>
      </c>
      <c r="AH50" s="490"/>
      <c r="AI50" s="481" t="s">
        <v>38</v>
      </c>
      <c r="AJ50" s="891" t="s">
        <v>3</v>
      </c>
      <c r="AK50" s="891" t="s">
        <v>3</v>
      </c>
    </row>
    <row r="51" spans="1:37" ht="8.25">
      <c r="A51" s="838">
        <v>56</v>
      </c>
      <c r="B51" s="896">
        <v>176</v>
      </c>
      <c r="C51" s="137" t="s">
        <v>1315</v>
      </c>
      <c r="D51" s="901" t="s">
        <v>364</v>
      </c>
      <c r="E51" s="137" t="s">
        <v>172</v>
      </c>
      <c r="F51" s="898"/>
      <c r="G51" s="905">
        <v>0.00775462962962963</v>
      </c>
      <c r="H51" s="144"/>
      <c r="I51" s="481" t="s">
        <v>304</v>
      </c>
      <c r="J51" s="481"/>
      <c r="K51" s="904" t="s">
        <v>303</v>
      </c>
      <c r="L51" s="481" t="s">
        <v>3</v>
      </c>
      <c r="M51" s="487">
        <v>48</v>
      </c>
      <c r="N51" s="144" t="s">
        <v>525</v>
      </c>
      <c r="O51" s="490"/>
      <c r="P51" s="481" t="s">
        <v>322</v>
      </c>
      <c r="Q51" s="899" t="s">
        <v>316</v>
      </c>
      <c r="R51" s="903">
        <v>18</v>
      </c>
      <c r="S51" s="898"/>
      <c r="T51" s="902">
        <v>6</v>
      </c>
      <c r="U51" s="896">
        <v>74</v>
      </c>
      <c r="V51" s="901" t="s">
        <v>226</v>
      </c>
      <c r="W51" s="137" t="s">
        <v>148</v>
      </c>
      <c r="X51" s="137" t="s">
        <v>1123</v>
      </c>
      <c r="Y51" s="141"/>
      <c r="Z51" s="900">
        <v>0.01579861111111111</v>
      </c>
      <c r="AA51" s="144"/>
      <c r="AB51" s="481" t="s">
        <v>40</v>
      </c>
      <c r="AC51" s="481" t="s">
        <v>27</v>
      </c>
      <c r="AD51" s="481" t="s">
        <v>3</v>
      </c>
      <c r="AE51" s="144"/>
      <c r="AF51" s="893" t="s">
        <v>424</v>
      </c>
      <c r="AG51" s="491" t="s">
        <v>421</v>
      </c>
      <c r="AH51" s="490"/>
      <c r="AI51" s="481" t="s">
        <v>40</v>
      </c>
      <c r="AJ51" s="891" t="s">
        <v>3</v>
      </c>
      <c r="AK51" s="891" t="s">
        <v>3</v>
      </c>
    </row>
    <row r="52" spans="1:37" ht="8.25">
      <c r="A52" s="838">
        <v>55</v>
      </c>
      <c r="B52" s="896">
        <v>175</v>
      </c>
      <c r="C52" s="137" t="s">
        <v>424</v>
      </c>
      <c r="D52" s="901" t="s">
        <v>931</v>
      </c>
      <c r="E52" s="137" t="s">
        <v>1248</v>
      </c>
      <c r="F52" s="898"/>
      <c r="G52" s="900">
        <v>0.0078125</v>
      </c>
      <c r="H52" s="144"/>
      <c r="I52" s="481" t="s">
        <v>3</v>
      </c>
      <c r="J52" s="481"/>
      <c r="K52" s="481" t="s">
        <v>301</v>
      </c>
      <c r="L52" s="481" t="s">
        <v>43</v>
      </c>
      <c r="M52" s="487">
        <v>48.5</v>
      </c>
      <c r="N52" s="487" t="s">
        <v>522</v>
      </c>
      <c r="O52" s="490"/>
      <c r="P52" s="481" t="s">
        <v>3</v>
      </c>
      <c r="Q52" s="899" t="s">
        <v>312</v>
      </c>
      <c r="R52" s="899" t="s">
        <v>3</v>
      </c>
      <c r="S52" s="898"/>
      <c r="T52" s="902">
        <v>5</v>
      </c>
      <c r="U52" s="896">
        <v>70</v>
      </c>
      <c r="V52" s="901" t="s">
        <v>231</v>
      </c>
      <c r="W52" s="137" t="s">
        <v>151</v>
      </c>
      <c r="X52" s="137" t="s">
        <v>1119</v>
      </c>
      <c r="Y52" s="141"/>
      <c r="Z52" s="900">
        <v>0.016203703703703703</v>
      </c>
      <c r="AA52" s="144"/>
      <c r="AB52" s="481" t="s">
        <v>43</v>
      </c>
      <c r="AC52" s="481" t="s">
        <v>33</v>
      </c>
      <c r="AD52" s="481" t="s">
        <v>1314</v>
      </c>
      <c r="AE52" s="144"/>
      <c r="AF52" s="893" t="s">
        <v>1313</v>
      </c>
      <c r="AG52" s="491" t="s">
        <v>419</v>
      </c>
      <c r="AH52" s="490"/>
      <c r="AI52" s="481" t="s">
        <v>43</v>
      </c>
      <c r="AJ52" s="891" t="s">
        <v>3</v>
      </c>
      <c r="AK52" s="891">
        <v>1</v>
      </c>
    </row>
    <row r="53" spans="1:37" ht="8.25">
      <c r="A53" s="838">
        <v>54</v>
      </c>
      <c r="B53" s="896">
        <v>174</v>
      </c>
      <c r="C53" s="137" t="s">
        <v>1312</v>
      </c>
      <c r="D53" s="901" t="s">
        <v>260</v>
      </c>
      <c r="E53" s="137" t="s">
        <v>1243</v>
      </c>
      <c r="F53" s="898"/>
      <c r="G53" s="900">
        <v>0.00787037037037037</v>
      </c>
      <c r="H53" s="144"/>
      <c r="I53" s="481" t="s">
        <v>300</v>
      </c>
      <c r="J53" s="481"/>
      <c r="K53" s="904" t="s">
        <v>299</v>
      </c>
      <c r="L53" s="481" t="s">
        <v>3</v>
      </c>
      <c r="M53" s="487">
        <v>49</v>
      </c>
      <c r="N53" s="144" t="s">
        <v>519</v>
      </c>
      <c r="O53" s="490"/>
      <c r="P53" s="481" t="s">
        <v>319</v>
      </c>
      <c r="Q53" s="899" t="s">
        <v>308</v>
      </c>
      <c r="R53" s="903">
        <v>17</v>
      </c>
      <c r="S53" s="898"/>
      <c r="T53" s="902">
        <v>4</v>
      </c>
      <c r="U53" s="896">
        <v>66</v>
      </c>
      <c r="V53" s="901" t="s">
        <v>236</v>
      </c>
      <c r="W53" s="137" t="s">
        <v>154</v>
      </c>
      <c r="X53" s="137" t="s">
        <v>1114</v>
      </c>
      <c r="Y53" s="141"/>
      <c r="Z53" s="900">
        <v>0.016666666666666666</v>
      </c>
      <c r="AA53" s="144"/>
      <c r="AB53" s="481" t="s">
        <v>44</v>
      </c>
      <c r="AC53" s="481" t="s">
        <v>37</v>
      </c>
      <c r="AD53" s="481" t="s">
        <v>3</v>
      </c>
      <c r="AE53" s="144"/>
      <c r="AF53" s="893" t="s">
        <v>415</v>
      </c>
      <c r="AG53" s="893" t="s">
        <v>1311</v>
      </c>
      <c r="AH53" s="490"/>
      <c r="AI53" s="481" t="s">
        <v>44</v>
      </c>
      <c r="AJ53" s="891">
        <v>1</v>
      </c>
      <c r="AK53" s="891" t="s">
        <v>3</v>
      </c>
    </row>
    <row r="54" spans="1:37" ht="8.25">
      <c r="A54" s="838">
        <v>53</v>
      </c>
      <c r="B54" s="896">
        <v>173</v>
      </c>
      <c r="C54" s="137" t="s">
        <v>422</v>
      </c>
      <c r="D54" s="901" t="s">
        <v>925</v>
      </c>
      <c r="E54" s="137" t="s">
        <v>1241</v>
      </c>
      <c r="F54" s="898"/>
      <c r="G54" s="900">
        <v>0.00792824074074074</v>
      </c>
      <c r="H54" s="144"/>
      <c r="I54" s="481" t="s">
        <v>3</v>
      </c>
      <c r="J54" s="481"/>
      <c r="K54" s="481" t="s">
        <v>298</v>
      </c>
      <c r="L54" s="481" t="s">
        <v>3</v>
      </c>
      <c r="M54" s="487">
        <v>49.5</v>
      </c>
      <c r="N54" s="487" t="s">
        <v>517</v>
      </c>
      <c r="O54" s="490"/>
      <c r="P54" s="481" t="s">
        <v>3</v>
      </c>
      <c r="Q54" s="899" t="s">
        <v>304</v>
      </c>
      <c r="R54" s="899" t="s">
        <v>3</v>
      </c>
      <c r="S54" s="898"/>
      <c r="T54" s="902">
        <v>3</v>
      </c>
      <c r="U54" s="896">
        <v>61</v>
      </c>
      <c r="V54" s="901" t="s">
        <v>708</v>
      </c>
      <c r="W54" s="137" t="s">
        <v>158</v>
      </c>
      <c r="X54" s="137" t="s">
        <v>1108</v>
      </c>
      <c r="Y54" s="141"/>
      <c r="Z54" s="900">
        <v>0.01724537037037037</v>
      </c>
      <c r="AA54" s="144"/>
      <c r="AB54" s="481" t="s">
        <v>46</v>
      </c>
      <c r="AC54" s="481" t="s">
        <v>40</v>
      </c>
      <c r="AD54" s="481" t="s">
        <v>3</v>
      </c>
      <c r="AE54" s="144"/>
      <c r="AF54" s="893" t="s">
        <v>1310</v>
      </c>
      <c r="AG54" s="893" t="s">
        <v>1309</v>
      </c>
      <c r="AH54" s="490"/>
      <c r="AI54" s="481" t="s">
        <v>46</v>
      </c>
      <c r="AJ54" s="891" t="s">
        <v>3</v>
      </c>
      <c r="AK54" s="891" t="s">
        <v>3</v>
      </c>
    </row>
    <row r="55" spans="1:37" ht="8.25">
      <c r="A55" s="838">
        <v>52</v>
      </c>
      <c r="B55" s="896">
        <v>172</v>
      </c>
      <c r="C55" s="137" t="s">
        <v>1308</v>
      </c>
      <c r="D55" s="901" t="s">
        <v>922</v>
      </c>
      <c r="E55" s="137" t="s">
        <v>810</v>
      </c>
      <c r="F55" s="898"/>
      <c r="G55" s="905">
        <v>0.00798611111111111</v>
      </c>
      <c r="H55" s="144"/>
      <c r="I55" s="481" t="s">
        <v>297</v>
      </c>
      <c r="J55" s="481"/>
      <c r="K55" s="904" t="s">
        <v>296</v>
      </c>
      <c r="L55" s="481" t="s">
        <v>44</v>
      </c>
      <c r="M55" s="487">
        <v>50</v>
      </c>
      <c r="N55" s="144" t="s">
        <v>515</v>
      </c>
      <c r="O55" s="490"/>
      <c r="P55" s="481" t="s">
        <v>316</v>
      </c>
      <c r="Q55" s="899" t="s">
        <v>300</v>
      </c>
      <c r="R55" s="903">
        <v>16</v>
      </c>
      <c r="S55" s="898" t="s">
        <v>68</v>
      </c>
      <c r="T55" s="902">
        <v>2</v>
      </c>
      <c r="U55" s="896">
        <v>56</v>
      </c>
      <c r="V55" s="901" t="s">
        <v>241</v>
      </c>
      <c r="W55" s="137" t="s">
        <v>162</v>
      </c>
      <c r="X55" s="137" t="s">
        <v>1161</v>
      </c>
      <c r="Y55" s="141"/>
      <c r="Z55" s="900">
        <v>0.017939814814814815</v>
      </c>
      <c r="AA55" s="144"/>
      <c r="AB55" s="481" t="s">
        <v>48</v>
      </c>
      <c r="AC55" s="481" t="s">
        <v>44</v>
      </c>
      <c r="AD55" s="481" t="s">
        <v>3</v>
      </c>
      <c r="AE55" s="144"/>
      <c r="AF55" s="893" t="s">
        <v>410</v>
      </c>
      <c r="AG55" s="893" t="s">
        <v>1307</v>
      </c>
      <c r="AH55" s="490"/>
      <c r="AI55" s="481" t="s">
        <v>48</v>
      </c>
      <c r="AJ55" s="891" t="s">
        <v>3</v>
      </c>
      <c r="AK55" s="891" t="s">
        <v>3</v>
      </c>
    </row>
    <row r="56" spans="1:37" ht="9.75" customHeight="1" thickBot="1">
      <c r="A56" s="829">
        <v>51</v>
      </c>
      <c r="B56" s="896">
        <v>171</v>
      </c>
      <c r="C56" s="137" t="s">
        <v>420</v>
      </c>
      <c r="D56" s="901" t="s">
        <v>262</v>
      </c>
      <c r="E56" s="137" t="s">
        <v>1234</v>
      </c>
      <c r="F56" s="898"/>
      <c r="G56" s="900">
        <v>0.00804398148148148</v>
      </c>
      <c r="H56" s="135"/>
      <c r="I56" s="485" t="s">
        <v>3</v>
      </c>
      <c r="J56" s="481"/>
      <c r="K56" s="481" t="s">
        <v>295</v>
      </c>
      <c r="L56" s="485" t="s">
        <v>3</v>
      </c>
      <c r="M56" s="487">
        <v>50.5</v>
      </c>
      <c r="N56" s="487" t="s">
        <v>513</v>
      </c>
      <c r="O56" s="482"/>
      <c r="P56" s="481" t="s">
        <v>3</v>
      </c>
      <c r="Q56" s="899" t="s">
        <v>297</v>
      </c>
      <c r="R56" s="899" t="s">
        <v>3</v>
      </c>
      <c r="S56" s="898"/>
      <c r="T56" s="897">
        <v>1</v>
      </c>
      <c r="U56" s="896">
        <v>50</v>
      </c>
      <c r="V56" s="895" t="s">
        <v>246</v>
      </c>
      <c r="W56" s="146" t="s">
        <v>988</v>
      </c>
      <c r="X56" s="146" t="s">
        <v>1096</v>
      </c>
      <c r="Y56" s="141"/>
      <c r="Z56" s="894">
        <v>0.01875</v>
      </c>
      <c r="AA56" s="135"/>
      <c r="AB56" s="485" t="s">
        <v>50</v>
      </c>
      <c r="AC56" s="485" t="s">
        <v>48</v>
      </c>
      <c r="AD56" s="481" t="s">
        <v>1306</v>
      </c>
      <c r="AE56" s="135"/>
      <c r="AF56" s="893" t="s">
        <v>995</v>
      </c>
      <c r="AG56" s="892" t="s">
        <v>1305</v>
      </c>
      <c r="AH56" s="482"/>
      <c r="AI56" s="481" t="s">
        <v>50</v>
      </c>
      <c r="AJ56" s="891" t="s">
        <v>3</v>
      </c>
      <c r="AK56" s="891" t="s">
        <v>3</v>
      </c>
    </row>
    <row r="57" spans="1:37" ht="6" customHeight="1">
      <c r="A57" s="591"/>
      <c r="B57" s="591"/>
      <c r="C57" s="213"/>
      <c r="D57" s="590"/>
      <c r="E57" s="213"/>
      <c r="F57" s="590"/>
      <c r="G57" s="213"/>
      <c r="H57" s="213"/>
      <c r="I57" s="213"/>
      <c r="J57" s="589"/>
      <c r="K57" s="589"/>
      <c r="L57" s="213"/>
      <c r="M57" s="213"/>
      <c r="N57" s="213"/>
      <c r="O57" s="213"/>
      <c r="P57" s="213"/>
      <c r="Q57" s="213"/>
      <c r="R57" s="213"/>
      <c r="S57" s="213"/>
      <c r="T57" s="588"/>
      <c r="U57" s="588"/>
      <c r="V57" s="588"/>
      <c r="W57" s="588"/>
      <c r="X57" s="588"/>
      <c r="Y57" s="588"/>
      <c r="Z57" s="820"/>
      <c r="AA57" s="588"/>
      <c r="AB57" s="588"/>
      <c r="AC57" s="588"/>
      <c r="AD57" s="588"/>
      <c r="AE57" s="588"/>
      <c r="AF57" s="588"/>
      <c r="AG57" s="588"/>
      <c r="AH57" s="588"/>
      <c r="AI57" s="588"/>
      <c r="AJ57" s="588"/>
      <c r="AK57" s="587"/>
    </row>
    <row r="58" spans="1:37" ht="4.5" customHeight="1">
      <c r="A58" s="127"/>
      <c r="B58" s="127"/>
      <c r="C58" s="127"/>
      <c r="E58" s="586"/>
      <c r="F58" s="586"/>
      <c r="G58" s="586"/>
      <c r="H58" s="586"/>
      <c r="I58" s="586"/>
      <c r="J58" s="586"/>
      <c r="K58" s="586"/>
      <c r="L58" s="586"/>
      <c r="M58" s="586"/>
      <c r="N58" s="584" t="s">
        <v>1304</v>
      </c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4"/>
      <c r="AH58" s="244"/>
      <c r="AI58" s="244"/>
      <c r="AJ58" s="244"/>
      <c r="AK58" s="244"/>
    </row>
    <row r="59" spans="1:37" ht="15.75" customHeight="1">
      <c r="A59" s="890"/>
      <c r="B59" s="890"/>
      <c r="C59" s="890"/>
      <c r="D59" s="890"/>
      <c r="E59" s="890"/>
      <c r="F59" s="890"/>
      <c r="G59" s="890"/>
      <c r="H59" s="890"/>
      <c r="I59" s="890"/>
      <c r="J59" s="890"/>
      <c r="K59" s="890"/>
      <c r="L59" s="890"/>
      <c r="M59" s="890"/>
      <c r="N59" s="245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4"/>
      <c r="AH59" s="244"/>
      <c r="AI59" s="244"/>
      <c r="AJ59" s="244"/>
      <c r="AK59" s="244"/>
    </row>
    <row r="60" spans="1:37" ht="12.75" customHeight="1">
      <c r="A60" s="890"/>
      <c r="B60" s="890"/>
      <c r="C60" s="890"/>
      <c r="D60" s="890"/>
      <c r="E60" s="890"/>
      <c r="F60" s="890"/>
      <c r="G60" s="890"/>
      <c r="H60" s="890"/>
      <c r="I60" s="890"/>
      <c r="J60" s="890"/>
      <c r="K60" s="890"/>
      <c r="L60" s="890"/>
      <c r="M60" s="890"/>
      <c r="N60" s="889"/>
      <c r="O60" s="889"/>
      <c r="P60" s="889"/>
      <c r="Q60" s="889"/>
      <c r="R60" s="889"/>
      <c r="S60" s="889"/>
      <c r="T60" s="889"/>
      <c r="U60" s="889"/>
      <c r="V60" s="889"/>
      <c r="W60" s="889"/>
      <c r="X60" s="889"/>
      <c r="Y60" s="889"/>
      <c r="Z60" s="889"/>
      <c r="AA60" s="889"/>
      <c r="AB60" s="889"/>
      <c r="AC60" s="889"/>
      <c r="AD60" s="889"/>
      <c r="AE60" s="889"/>
      <c r="AF60" s="889"/>
      <c r="AG60" s="889"/>
      <c r="AH60" s="889"/>
      <c r="AI60" s="889"/>
      <c r="AJ60" s="889"/>
      <c r="AK60" s="889"/>
    </row>
  </sheetData>
  <sheetProtection/>
  <mergeCells count="26">
    <mergeCell ref="A5:A6"/>
    <mergeCell ref="T5:T6"/>
    <mergeCell ref="G5:H6"/>
    <mergeCell ref="L5:L6"/>
    <mergeCell ref="D1:Z1"/>
    <mergeCell ref="L2:U2"/>
    <mergeCell ref="C5:F5"/>
    <mergeCell ref="V5:Y5"/>
    <mergeCell ref="V3:AH3"/>
    <mergeCell ref="K5:K6"/>
    <mergeCell ref="AC5:AC6"/>
    <mergeCell ref="AD5:AD6"/>
    <mergeCell ref="Q5:Q6"/>
    <mergeCell ref="AJ5:AJ6"/>
    <mergeCell ref="M5:N5"/>
    <mergeCell ref="AF5:AG5"/>
    <mergeCell ref="I5:J6"/>
    <mergeCell ref="N60:AK60"/>
    <mergeCell ref="A59:M60"/>
    <mergeCell ref="AK5:AK6"/>
    <mergeCell ref="Z5:Z6"/>
    <mergeCell ref="R5:R6"/>
    <mergeCell ref="P5:P6"/>
    <mergeCell ref="AI5:AI6"/>
    <mergeCell ref="N58:AK59"/>
    <mergeCell ref="AB5:AB6"/>
  </mergeCells>
  <printOptions/>
  <pageMargins left="0.7874015748031497" right="0.1968503937007874" top="0.1968503937007874" bottom="0.1968503937007874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4"/>
  <sheetViews>
    <sheetView view="pageBreakPreview" zoomScale="84" zoomScaleNormal="200" zoomScaleSheetLayoutView="84" zoomScalePageLayoutView="0" workbookViewId="0" topLeftCell="A1">
      <selection activeCell="AH12" sqref="AH12"/>
    </sheetView>
  </sheetViews>
  <sheetFormatPr defaultColWidth="9.00390625" defaultRowHeight="12.75"/>
  <cols>
    <col min="1" max="1" width="2.25390625" style="112" customWidth="1"/>
    <col min="2" max="2" width="5.75390625" style="114" customWidth="1"/>
    <col min="3" max="3" width="6.00390625" style="114" customWidth="1"/>
    <col min="4" max="4" width="5.00390625" style="114" customWidth="1"/>
    <col min="5" max="5" width="5.625" style="113" customWidth="1"/>
    <col min="6" max="6" width="4.25390625" style="113" customWidth="1"/>
    <col min="7" max="7" width="4.125" style="113" hidden="1" customWidth="1"/>
    <col min="8" max="8" width="5.875" style="113" customWidth="1"/>
    <col min="9" max="9" width="1.25" style="113" hidden="1" customWidth="1"/>
    <col min="10" max="10" width="4.625" style="113" customWidth="1"/>
    <col min="11" max="11" width="0.2421875" style="113" hidden="1" customWidth="1"/>
    <col min="12" max="12" width="6.625" style="113" customWidth="1"/>
    <col min="13" max="14" width="6.25390625" style="113" customWidth="1"/>
    <col min="15" max="15" width="4.75390625" style="113" customWidth="1"/>
    <col min="16" max="16" width="1.37890625" style="113" hidden="1" customWidth="1"/>
    <col min="17" max="17" width="5.00390625" style="113" customWidth="1"/>
    <col min="18" max="18" width="5.75390625" style="113" customWidth="1"/>
    <col min="19" max="19" width="6.75390625" style="113" customWidth="1"/>
    <col min="20" max="20" width="8.25390625" style="113" customWidth="1"/>
    <col min="21" max="21" width="3.625" style="113" customWidth="1"/>
    <col min="22" max="24" width="4.375" style="113" customWidth="1"/>
    <col min="25" max="25" width="4.625" style="112" customWidth="1"/>
    <col min="26" max="26" width="4.375" style="112" hidden="1" customWidth="1"/>
    <col min="27" max="27" width="6.25390625" style="112" customWidth="1"/>
    <col min="28" max="28" width="5.875" style="112" hidden="1" customWidth="1"/>
    <col min="29" max="29" width="5.00390625" style="112" customWidth="1"/>
    <col min="30" max="30" width="6.00390625" style="112" customWidth="1"/>
    <col min="31" max="31" width="5.75390625" style="112" customWidth="1"/>
    <col min="32" max="32" width="3.875" style="112" hidden="1" customWidth="1"/>
    <col min="33" max="33" width="6.625" style="112" customWidth="1"/>
    <col min="34" max="34" width="5.25390625" style="112" customWidth="1"/>
    <col min="35" max="35" width="1.12109375" style="112" hidden="1" customWidth="1"/>
    <col min="36" max="36" width="4.25390625" style="112" customWidth="1"/>
    <col min="37" max="37" width="5.25390625" style="112" customWidth="1"/>
    <col min="38" max="38" width="6.375" style="112" customWidth="1"/>
    <col min="39" max="39" width="0.37109375" style="112" customWidth="1"/>
    <col min="40" max="40" width="2.25390625" style="112" hidden="1" customWidth="1"/>
    <col min="41" max="41" width="0.6171875" style="112" hidden="1" customWidth="1"/>
    <col min="42" max="42" width="3.25390625" style="112" customWidth="1"/>
    <col min="43" max="16384" width="9.125" style="112" customWidth="1"/>
  </cols>
  <sheetData>
    <row r="1" spans="2:33" ht="6" customHeight="1">
      <c r="B1" s="278"/>
      <c r="C1" s="278"/>
      <c r="D1" s="278"/>
      <c r="E1" s="278"/>
      <c r="S1" s="217"/>
      <c r="AG1" s="112" t="s">
        <v>659</v>
      </c>
    </row>
    <row r="2" spans="2:21" ht="8.25" hidden="1">
      <c r="B2" s="216"/>
      <c r="U2" s="119"/>
    </row>
    <row r="3" spans="1:38" ht="73.5" customHeight="1">
      <c r="A3" s="533" t="s">
        <v>658</v>
      </c>
      <c r="B3" s="534" t="s">
        <v>657</v>
      </c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3"/>
      <c r="U3" s="533"/>
      <c r="V3" s="533"/>
      <c r="W3" s="533"/>
      <c r="X3" s="532"/>
      <c r="Y3" s="531" t="s">
        <v>656</v>
      </c>
      <c r="Z3" s="531"/>
      <c r="AA3" s="531"/>
      <c r="AB3" s="531"/>
      <c r="AC3" s="531"/>
      <c r="AD3" s="531"/>
      <c r="AE3" s="531"/>
      <c r="AF3" s="531"/>
      <c r="AG3" s="531"/>
      <c r="AH3" s="531"/>
      <c r="AI3" s="531"/>
      <c r="AJ3" s="531"/>
      <c r="AK3" s="531"/>
      <c r="AL3" s="531"/>
    </row>
    <row r="4" spans="2:38" s="188" customFormat="1" ht="11.25" customHeight="1">
      <c r="B4" s="215" t="s">
        <v>655</v>
      </c>
      <c r="C4" s="215"/>
      <c r="D4" s="215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45"/>
      <c r="R4" s="45"/>
      <c r="S4" s="29"/>
      <c r="T4" s="213"/>
      <c r="U4" s="28" t="s">
        <v>654</v>
      </c>
      <c r="V4" s="28"/>
      <c r="W4" s="28"/>
      <c r="X4" s="206"/>
      <c r="Y4" s="212"/>
      <c r="Z4" s="212"/>
      <c r="AA4" s="212"/>
      <c r="AB4" s="212"/>
      <c r="AC4" s="212"/>
      <c r="AD4" s="212"/>
      <c r="AE4" s="212"/>
      <c r="AF4" s="211"/>
      <c r="AG4" s="211"/>
      <c r="AH4" s="211"/>
      <c r="AI4" s="211"/>
      <c r="AJ4" s="211"/>
      <c r="AK4" s="211"/>
      <c r="AL4" s="3"/>
    </row>
    <row r="5" spans="2:38" s="188" customFormat="1" ht="37.5" customHeight="1">
      <c r="B5" s="279" t="s">
        <v>0</v>
      </c>
      <c r="C5" s="530" t="s">
        <v>392</v>
      </c>
      <c r="D5" s="529" t="s">
        <v>60</v>
      </c>
      <c r="E5" s="528"/>
      <c r="F5" s="528"/>
      <c r="G5" s="527"/>
      <c r="H5" s="284" t="s">
        <v>651</v>
      </c>
      <c r="I5" s="526"/>
      <c r="J5" s="195" t="s">
        <v>653</v>
      </c>
      <c r="K5" s="195"/>
      <c r="L5" s="512" t="s">
        <v>649</v>
      </c>
      <c r="M5" s="267" t="s">
        <v>388</v>
      </c>
      <c r="N5" s="267" t="s">
        <v>648</v>
      </c>
      <c r="O5" s="525" t="s">
        <v>647</v>
      </c>
      <c r="P5" s="524"/>
      <c r="Q5" s="523"/>
      <c r="R5" s="209" t="s">
        <v>282</v>
      </c>
      <c r="S5" s="267" t="s">
        <v>652</v>
      </c>
      <c r="T5" s="206"/>
      <c r="U5" s="265" t="s">
        <v>0</v>
      </c>
      <c r="V5" s="522"/>
      <c r="W5" s="521" t="s">
        <v>60</v>
      </c>
      <c r="X5" s="520"/>
      <c r="Y5" s="520"/>
      <c r="Z5" s="519"/>
      <c r="AA5" s="284" t="s">
        <v>651</v>
      </c>
      <c r="AB5" s="273"/>
      <c r="AC5" s="195" t="s">
        <v>650</v>
      </c>
      <c r="AD5" s="512" t="s">
        <v>649</v>
      </c>
      <c r="AE5" s="267" t="s">
        <v>388</v>
      </c>
      <c r="AF5" s="518"/>
      <c r="AG5" s="275" t="s">
        <v>648</v>
      </c>
      <c r="AH5" s="517" t="s">
        <v>647</v>
      </c>
      <c r="AI5" s="516"/>
      <c r="AJ5" s="516"/>
      <c r="AK5" s="515" t="s">
        <v>282</v>
      </c>
      <c r="AL5" s="269" t="s">
        <v>646</v>
      </c>
    </row>
    <row r="6" spans="2:38" s="188" customFormat="1" ht="27" customHeight="1" thickBot="1">
      <c r="B6" s="280"/>
      <c r="C6" s="192" t="s">
        <v>384</v>
      </c>
      <c r="D6" s="189" t="s">
        <v>645</v>
      </c>
      <c r="E6" s="193" t="s">
        <v>498</v>
      </c>
      <c r="F6" s="193" t="s">
        <v>644</v>
      </c>
      <c r="G6" s="193"/>
      <c r="H6" s="285"/>
      <c r="I6" s="194"/>
      <c r="J6" s="195" t="s">
        <v>643</v>
      </c>
      <c r="K6" s="195"/>
      <c r="L6" s="512" t="s">
        <v>488</v>
      </c>
      <c r="M6" s="268"/>
      <c r="N6" s="268"/>
      <c r="O6" s="202" t="s">
        <v>642</v>
      </c>
      <c r="P6" s="514"/>
      <c r="Q6" s="202" t="s">
        <v>492</v>
      </c>
      <c r="R6" s="513" t="s">
        <v>495</v>
      </c>
      <c r="S6" s="268"/>
      <c r="T6" s="196"/>
      <c r="U6" s="266"/>
      <c r="V6" s="195" t="s">
        <v>384</v>
      </c>
      <c r="W6" s="195" t="s">
        <v>645</v>
      </c>
      <c r="X6" s="195" t="s">
        <v>498</v>
      </c>
      <c r="Y6" s="195" t="s">
        <v>644</v>
      </c>
      <c r="Z6" s="195"/>
      <c r="AA6" s="285"/>
      <c r="AB6" s="274"/>
      <c r="AC6" s="195" t="s">
        <v>643</v>
      </c>
      <c r="AD6" s="512" t="s">
        <v>488</v>
      </c>
      <c r="AE6" s="268"/>
      <c r="AF6" s="192"/>
      <c r="AG6" s="276"/>
      <c r="AH6" s="192" t="s">
        <v>642</v>
      </c>
      <c r="AI6" s="191"/>
      <c r="AJ6" s="511" t="s">
        <v>492</v>
      </c>
      <c r="AK6" s="510" t="s">
        <v>495</v>
      </c>
      <c r="AL6" s="270"/>
    </row>
    <row r="7" spans="2:42" s="165" customFormat="1" ht="14.25" customHeight="1" thickBot="1">
      <c r="B7" s="173">
        <v>100</v>
      </c>
      <c r="C7" s="178">
        <v>230</v>
      </c>
      <c r="D7" s="509">
        <v>4.6</v>
      </c>
      <c r="E7" s="168">
        <v>8.4</v>
      </c>
      <c r="F7" s="170" t="s">
        <v>216</v>
      </c>
      <c r="G7" s="177"/>
      <c r="H7" s="168">
        <v>50</v>
      </c>
      <c r="I7" s="168"/>
      <c r="J7" s="495" t="s">
        <v>361</v>
      </c>
      <c r="K7" s="109"/>
      <c r="L7" s="498">
        <v>100</v>
      </c>
      <c r="M7" s="173">
        <v>25</v>
      </c>
      <c r="N7" s="168">
        <v>15</v>
      </c>
      <c r="O7" s="37" t="s">
        <v>357</v>
      </c>
      <c r="P7" s="35"/>
      <c r="Q7" s="33" t="s">
        <v>311</v>
      </c>
      <c r="R7" s="508">
        <v>3.3</v>
      </c>
      <c r="S7" s="479">
        <v>28</v>
      </c>
      <c r="T7" s="141"/>
      <c r="U7" s="173">
        <v>50</v>
      </c>
      <c r="V7" s="178">
        <v>180</v>
      </c>
      <c r="W7" s="168">
        <v>5.6</v>
      </c>
      <c r="X7" s="168" t="s">
        <v>51</v>
      </c>
      <c r="Y7" s="170" t="s">
        <v>82</v>
      </c>
      <c r="Z7" s="171"/>
      <c r="AA7" s="168">
        <v>32</v>
      </c>
      <c r="AB7" s="168"/>
      <c r="AC7" s="495" t="s">
        <v>42</v>
      </c>
      <c r="AD7" s="502">
        <v>20</v>
      </c>
      <c r="AE7" s="481" t="s">
        <v>3</v>
      </c>
      <c r="AF7" s="168"/>
      <c r="AG7" s="497" t="s">
        <v>641</v>
      </c>
      <c r="AH7" s="495" t="s">
        <v>308</v>
      </c>
      <c r="AI7" s="185"/>
      <c r="AJ7" s="495" t="s">
        <v>353</v>
      </c>
      <c r="AK7" s="508">
        <v>6</v>
      </c>
      <c r="AL7" s="507" t="s">
        <v>51</v>
      </c>
      <c r="AM7" s="174"/>
      <c r="AN7" s="174"/>
      <c r="AO7" s="174"/>
      <c r="AP7" s="174"/>
    </row>
    <row r="8" spans="2:42" ht="10.5" customHeight="1" thickBot="1">
      <c r="B8" s="155">
        <v>99</v>
      </c>
      <c r="C8" s="162">
        <v>229</v>
      </c>
      <c r="D8" s="144" t="s">
        <v>2</v>
      </c>
      <c r="E8" s="144" t="s">
        <v>2</v>
      </c>
      <c r="F8" s="137" t="s">
        <v>217</v>
      </c>
      <c r="G8" s="152"/>
      <c r="H8" s="144">
        <v>49.7</v>
      </c>
      <c r="I8" s="144"/>
      <c r="J8" s="481" t="s">
        <v>3</v>
      </c>
      <c r="K8" s="16"/>
      <c r="L8" s="488">
        <v>98</v>
      </c>
      <c r="M8" s="37" t="s">
        <v>3</v>
      </c>
      <c r="N8" s="487" t="s">
        <v>640</v>
      </c>
      <c r="O8" s="37" t="s">
        <v>3</v>
      </c>
      <c r="P8" s="506"/>
      <c r="Q8" s="37" t="s">
        <v>3</v>
      </c>
      <c r="R8" s="480">
        <v>3.33</v>
      </c>
      <c r="S8" s="144" t="s">
        <v>51</v>
      </c>
      <c r="T8" s="141"/>
      <c r="U8" s="155">
        <v>49</v>
      </c>
      <c r="V8" s="162">
        <v>178</v>
      </c>
      <c r="W8" s="144" t="s">
        <v>51</v>
      </c>
      <c r="X8" s="161">
        <v>10.1</v>
      </c>
      <c r="Y8" s="137" t="s">
        <v>84</v>
      </c>
      <c r="Z8" s="153"/>
      <c r="AA8" s="144">
        <v>31.5</v>
      </c>
      <c r="AB8" s="144"/>
      <c r="AC8" s="481" t="s">
        <v>3</v>
      </c>
      <c r="AD8" s="484" t="s">
        <v>3</v>
      </c>
      <c r="AE8" s="155">
        <v>8</v>
      </c>
      <c r="AF8" s="144"/>
      <c r="AG8" s="487" t="s">
        <v>639</v>
      </c>
      <c r="AH8" s="481" t="s">
        <v>3</v>
      </c>
      <c r="AI8" s="490"/>
      <c r="AJ8" s="481" t="s">
        <v>3</v>
      </c>
      <c r="AK8" s="480">
        <v>6.03</v>
      </c>
      <c r="AL8" s="479" t="s">
        <v>51</v>
      </c>
      <c r="AM8" s="141"/>
      <c r="AN8" s="141"/>
      <c r="AO8" s="141"/>
      <c r="AP8" s="141"/>
    </row>
    <row r="9" spans="2:42" ht="12" thickBot="1">
      <c r="B9" s="155">
        <v>98</v>
      </c>
      <c r="C9" s="162">
        <v>228</v>
      </c>
      <c r="D9" s="144" t="s">
        <v>2</v>
      </c>
      <c r="E9" s="144" t="s">
        <v>2</v>
      </c>
      <c r="F9" s="137" t="s">
        <v>218</v>
      </c>
      <c r="G9" s="152"/>
      <c r="H9" s="144">
        <v>49.4</v>
      </c>
      <c r="I9" s="144"/>
      <c r="J9" s="481" t="s">
        <v>3</v>
      </c>
      <c r="K9" s="16"/>
      <c r="L9" s="488">
        <v>96</v>
      </c>
      <c r="M9" s="37" t="s">
        <v>3</v>
      </c>
      <c r="N9" s="144" t="s">
        <v>638</v>
      </c>
      <c r="O9" s="37" t="s">
        <v>3</v>
      </c>
      <c r="P9" s="36"/>
      <c r="Q9" s="37" t="s">
        <v>310</v>
      </c>
      <c r="R9" s="480">
        <v>3.36</v>
      </c>
      <c r="S9" s="486">
        <v>27</v>
      </c>
      <c r="T9" s="141"/>
      <c r="U9" s="155">
        <v>48</v>
      </c>
      <c r="V9" s="162">
        <v>176</v>
      </c>
      <c r="W9" s="144" t="s">
        <v>51</v>
      </c>
      <c r="X9" s="144" t="s">
        <v>51</v>
      </c>
      <c r="Y9" s="137" t="s">
        <v>86</v>
      </c>
      <c r="Z9" s="153"/>
      <c r="AA9" s="144">
        <v>31</v>
      </c>
      <c r="AB9" s="144"/>
      <c r="AC9" s="481" t="s">
        <v>52</v>
      </c>
      <c r="AD9" s="493">
        <v>19</v>
      </c>
      <c r="AE9" s="481" t="s">
        <v>3</v>
      </c>
      <c r="AF9" s="144"/>
      <c r="AG9" s="487" t="s">
        <v>637</v>
      </c>
      <c r="AH9" s="481" t="s">
        <v>304</v>
      </c>
      <c r="AI9" s="490"/>
      <c r="AJ9" s="481" t="s">
        <v>351</v>
      </c>
      <c r="AK9" s="480">
        <v>6.06</v>
      </c>
      <c r="AL9" s="479" t="s">
        <v>51</v>
      </c>
      <c r="AM9" s="141"/>
      <c r="AN9" s="141"/>
      <c r="AO9" s="141"/>
      <c r="AP9" s="141"/>
    </row>
    <row r="10" spans="2:42" ht="12" thickBot="1">
      <c r="B10" s="155">
        <v>97</v>
      </c>
      <c r="C10" s="162">
        <v>227</v>
      </c>
      <c r="D10" s="144" t="s">
        <v>2</v>
      </c>
      <c r="E10" s="144">
        <v>8.5</v>
      </c>
      <c r="F10" s="137" t="s">
        <v>219</v>
      </c>
      <c r="G10" s="152"/>
      <c r="H10" s="144">
        <v>49.1</v>
      </c>
      <c r="I10" s="144"/>
      <c r="J10" s="481" t="s">
        <v>360</v>
      </c>
      <c r="K10" s="180"/>
      <c r="L10" s="488">
        <v>94</v>
      </c>
      <c r="M10" s="155">
        <v>24</v>
      </c>
      <c r="N10" s="487">
        <v>15.6</v>
      </c>
      <c r="O10" s="37" t="s">
        <v>3</v>
      </c>
      <c r="P10" s="36"/>
      <c r="Q10" s="37" t="s">
        <v>3</v>
      </c>
      <c r="R10" s="480">
        <v>3.39</v>
      </c>
      <c r="S10" s="486" t="s">
        <v>51</v>
      </c>
      <c r="T10" s="141"/>
      <c r="U10" s="155">
        <v>47</v>
      </c>
      <c r="V10" s="162">
        <v>174</v>
      </c>
      <c r="W10" s="144" t="s">
        <v>51</v>
      </c>
      <c r="X10" s="144" t="s">
        <v>2</v>
      </c>
      <c r="Y10" s="137" t="s">
        <v>88</v>
      </c>
      <c r="Z10" s="153"/>
      <c r="AA10" s="144">
        <v>30.5</v>
      </c>
      <c r="AB10" s="144"/>
      <c r="AC10" s="481" t="s">
        <v>3</v>
      </c>
      <c r="AD10" s="484" t="s">
        <v>3</v>
      </c>
      <c r="AE10" s="481" t="s">
        <v>3</v>
      </c>
      <c r="AF10" s="144"/>
      <c r="AG10" s="487" t="s">
        <v>636</v>
      </c>
      <c r="AH10" s="481" t="s">
        <v>3</v>
      </c>
      <c r="AI10" s="490"/>
      <c r="AJ10" s="481" t="s">
        <v>3</v>
      </c>
      <c r="AK10" s="480">
        <v>6.09</v>
      </c>
      <c r="AL10" s="479">
        <v>7</v>
      </c>
      <c r="AM10" s="141"/>
      <c r="AN10" s="141"/>
      <c r="AO10" s="141"/>
      <c r="AP10" s="141"/>
    </row>
    <row r="11" spans="2:42" ht="12" thickBot="1">
      <c r="B11" s="155">
        <v>96</v>
      </c>
      <c r="C11" s="162">
        <v>226</v>
      </c>
      <c r="D11" s="144" t="s">
        <v>2</v>
      </c>
      <c r="E11" s="144" t="s">
        <v>2</v>
      </c>
      <c r="F11" s="137" t="s">
        <v>220</v>
      </c>
      <c r="G11" s="152"/>
      <c r="H11" s="144">
        <v>48.8</v>
      </c>
      <c r="I11" s="144"/>
      <c r="J11" s="481" t="s">
        <v>3</v>
      </c>
      <c r="K11" s="16"/>
      <c r="L11" s="488">
        <v>92</v>
      </c>
      <c r="M11" s="37" t="s">
        <v>3</v>
      </c>
      <c r="N11" s="487" t="s">
        <v>635</v>
      </c>
      <c r="O11" s="37" t="s">
        <v>356</v>
      </c>
      <c r="P11" s="36"/>
      <c r="Q11" s="37" t="s">
        <v>307</v>
      </c>
      <c r="R11" s="480">
        <v>3.42</v>
      </c>
      <c r="S11" s="486">
        <v>26</v>
      </c>
      <c r="T11" s="141"/>
      <c r="U11" s="155">
        <v>46</v>
      </c>
      <c r="V11" s="162">
        <v>172</v>
      </c>
      <c r="W11" s="144">
        <v>5.7</v>
      </c>
      <c r="X11" s="144">
        <v>10.2</v>
      </c>
      <c r="Y11" s="137" t="s">
        <v>90</v>
      </c>
      <c r="Z11" s="153"/>
      <c r="AA11" s="144">
        <v>30</v>
      </c>
      <c r="AB11" s="144"/>
      <c r="AC11" s="481" t="s">
        <v>53</v>
      </c>
      <c r="AD11" s="493">
        <v>18</v>
      </c>
      <c r="AE11" s="155">
        <v>7</v>
      </c>
      <c r="AF11" s="144"/>
      <c r="AG11" s="487" t="s">
        <v>634</v>
      </c>
      <c r="AH11" s="481" t="s">
        <v>300</v>
      </c>
      <c r="AI11" s="490"/>
      <c r="AJ11" s="481" t="s">
        <v>348</v>
      </c>
      <c r="AK11" s="480">
        <v>6.12</v>
      </c>
      <c r="AL11" s="479" t="s">
        <v>51</v>
      </c>
      <c r="AM11" s="141"/>
      <c r="AN11" s="141"/>
      <c r="AO11" s="141"/>
      <c r="AP11" s="141"/>
    </row>
    <row r="12" spans="2:38" s="141" customFormat="1" ht="12" thickBot="1">
      <c r="B12" s="155">
        <v>95</v>
      </c>
      <c r="C12" s="162">
        <v>225</v>
      </c>
      <c r="D12" s="505">
        <v>4.7</v>
      </c>
      <c r="E12" s="144" t="s">
        <v>2</v>
      </c>
      <c r="F12" s="137" t="s">
        <v>221</v>
      </c>
      <c r="G12" s="152"/>
      <c r="H12" s="144">
        <v>48.5</v>
      </c>
      <c r="I12" s="144"/>
      <c r="J12" s="481" t="s">
        <v>3</v>
      </c>
      <c r="K12" s="180"/>
      <c r="L12" s="488">
        <v>90</v>
      </c>
      <c r="M12" s="37" t="s">
        <v>3</v>
      </c>
      <c r="N12" s="144" t="s">
        <v>633</v>
      </c>
      <c r="O12" s="37" t="s">
        <v>3</v>
      </c>
      <c r="P12" s="36"/>
      <c r="Q12" s="37" t="s">
        <v>3</v>
      </c>
      <c r="R12" s="480">
        <v>3.45</v>
      </c>
      <c r="S12" s="486" t="s">
        <v>51</v>
      </c>
      <c r="U12" s="155">
        <v>45</v>
      </c>
      <c r="V12" s="162">
        <v>170</v>
      </c>
      <c r="W12" s="144" t="s">
        <v>51</v>
      </c>
      <c r="X12" s="144" t="s">
        <v>2</v>
      </c>
      <c r="Y12" s="137" t="s">
        <v>92</v>
      </c>
      <c r="Z12" s="153"/>
      <c r="AA12" s="144">
        <v>29.5</v>
      </c>
      <c r="AB12" s="144"/>
      <c r="AC12" s="481" t="s">
        <v>3</v>
      </c>
      <c r="AD12" s="484" t="s">
        <v>3</v>
      </c>
      <c r="AE12" s="481" t="s">
        <v>3</v>
      </c>
      <c r="AF12" s="144"/>
      <c r="AG12" s="487" t="s">
        <v>632</v>
      </c>
      <c r="AH12" s="481" t="s">
        <v>3</v>
      </c>
      <c r="AI12" s="490"/>
      <c r="AJ12" s="481" t="s">
        <v>3</v>
      </c>
      <c r="AK12" s="480">
        <v>6.15</v>
      </c>
      <c r="AL12" s="479" t="s">
        <v>51</v>
      </c>
    </row>
    <row r="13" spans="2:42" ht="12" thickBot="1">
      <c r="B13" s="155">
        <v>94</v>
      </c>
      <c r="C13" s="162">
        <v>224</v>
      </c>
      <c r="D13" s="144" t="s">
        <v>2</v>
      </c>
      <c r="E13" s="144" t="s">
        <v>631</v>
      </c>
      <c r="F13" s="137" t="s">
        <v>222</v>
      </c>
      <c r="G13" s="152"/>
      <c r="H13" s="144">
        <v>48.2</v>
      </c>
      <c r="I13" s="144"/>
      <c r="J13" s="481" t="s">
        <v>357</v>
      </c>
      <c r="K13" s="16"/>
      <c r="L13" s="488">
        <v>88</v>
      </c>
      <c r="M13" s="155">
        <v>23</v>
      </c>
      <c r="N13" s="487" t="s">
        <v>630</v>
      </c>
      <c r="O13" s="37" t="s">
        <v>3</v>
      </c>
      <c r="P13" s="36"/>
      <c r="Q13" s="37" t="s">
        <v>306</v>
      </c>
      <c r="R13" s="480">
        <v>3.48</v>
      </c>
      <c r="S13" s="486">
        <v>25</v>
      </c>
      <c r="T13" s="141"/>
      <c r="U13" s="155">
        <v>44</v>
      </c>
      <c r="V13" s="162">
        <v>168</v>
      </c>
      <c r="W13" s="144" t="s">
        <v>51</v>
      </c>
      <c r="X13" s="144">
        <v>10.3</v>
      </c>
      <c r="Y13" s="137" t="s">
        <v>93</v>
      </c>
      <c r="Z13" s="153"/>
      <c r="AA13" s="144">
        <v>29</v>
      </c>
      <c r="AB13" s="144"/>
      <c r="AC13" s="481" t="s">
        <v>54</v>
      </c>
      <c r="AD13" s="501">
        <v>17</v>
      </c>
      <c r="AE13" s="481" t="s">
        <v>3</v>
      </c>
      <c r="AF13" s="144"/>
      <c r="AG13" s="487" t="s">
        <v>629</v>
      </c>
      <c r="AH13" s="481" t="s">
        <v>297</v>
      </c>
      <c r="AI13" s="490"/>
      <c r="AJ13" s="481" t="s">
        <v>346</v>
      </c>
      <c r="AK13" s="480">
        <v>6.18</v>
      </c>
      <c r="AL13" s="479" t="s">
        <v>51</v>
      </c>
      <c r="AM13" s="141"/>
      <c r="AN13" s="141"/>
      <c r="AO13" s="141"/>
      <c r="AP13" s="141"/>
    </row>
    <row r="14" spans="2:42" ht="12" thickBot="1">
      <c r="B14" s="155">
        <v>93</v>
      </c>
      <c r="C14" s="162">
        <v>223</v>
      </c>
      <c r="D14" s="144" t="s">
        <v>2</v>
      </c>
      <c r="E14" s="144" t="s">
        <v>2</v>
      </c>
      <c r="F14" s="137" t="s">
        <v>223</v>
      </c>
      <c r="G14" s="152"/>
      <c r="H14" s="144">
        <v>47.9</v>
      </c>
      <c r="I14" s="144"/>
      <c r="J14" s="481" t="s">
        <v>3</v>
      </c>
      <c r="K14" s="180"/>
      <c r="L14" s="488">
        <v>86</v>
      </c>
      <c r="M14" s="37" t="s">
        <v>3</v>
      </c>
      <c r="N14" s="144" t="s">
        <v>628</v>
      </c>
      <c r="O14" s="37" t="s">
        <v>3</v>
      </c>
      <c r="P14" s="36"/>
      <c r="Q14" s="37" t="s">
        <v>3</v>
      </c>
      <c r="R14" s="480">
        <v>3.51</v>
      </c>
      <c r="S14" s="144" t="s">
        <v>51</v>
      </c>
      <c r="T14" s="141"/>
      <c r="U14" s="155">
        <v>43</v>
      </c>
      <c r="V14" s="162">
        <v>166</v>
      </c>
      <c r="W14" s="144" t="s">
        <v>51</v>
      </c>
      <c r="X14" s="144" t="s">
        <v>51</v>
      </c>
      <c r="Y14" s="137" t="s">
        <v>627</v>
      </c>
      <c r="Z14" s="153"/>
      <c r="AA14" s="144">
        <v>28.5</v>
      </c>
      <c r="AB14" s="144"/>
      <c r="AC14" s="481" t="s">
        <v>3</v>
      </c>
      <c r="AD14" s="484" t="s">
        <v>3</v>
      </c>
      <c r="AE14" s="155">
        <v>6</v>
      </c>
      <c r="AF14" s="144"/>
      <c r="AG14" s="487" t="s">
        <v>626</v>
      </c>
      <c r="AH14" s="481" t="s">
        <v>3</v>
      </c>
      <c r="AI14" s="490"/>
      <c r="AJ14" s="481" t="s">
        <v>3</v>
      </c>
      <c r="AK14" s="480">
        <v>6.21</v>
      </c>
      <c r="AL14" s="479" t="s">
        <v>51</v>
      </c>
      <c r="AM14" s="141"/>
      <c r="AN14" s="141"/>
      <c r="AO14" s="141"/>
      <c r="AP14" s="141"/>
    </row>
    <row r="15" spans="2:42" ht="12" thickBot="1">
      <c r="B15" s="155">
        <v>92</v>
      </c>
      <c r="C15" s="162">
        <v>222</v>
      </c>
      <c r="D15" s="144" t="s">
        <v>2</v>
      </c>
      <c r="E15" s="144" t="s">
        <v>2</v>
      </c>
      <c r="F15" s="137" t="s">
        <v>224</v>
      </c>
      <c r="G15" s="152"/>
      <c r="H15" s="144">
        <v>47.6</v>
      </c>
      <c r="I15" s="144"/>
      <c r="J15" s="481" t="s">
        <v>3</v>
      </c>
      <c r="K15" s="16"/>
      <c r="L15" s="488">
        <v>84</v>
      </c>
      <c r="M15" s="37" t="s">
        <v>3</v>
      </c>
      <c r="N15" s="487" t="s">
        <v>625</v>
      </c>
      <c r="O15" s="37" t="s">
        <v>354</v>
      </c>
      <c r="P15" s="36"/>
      <c r="Q15" s="37" t="s">
        <v>303</v>
      </c>
      <c r="R15" s="480">
        <v>3.54</v>
      </c>
      <c r="S15" s="486">
        <v>24</v>
      </c>
      <c r="T15" s="174"/>
      <c r="U15" s="155">
        <v>42</v>
      </c>
      <c r="V15" s="162">
        <v>164</v>
      </c>
      <c r="W15" s="144">
        <v>5.8</v>
      </c>
      <c r="X15" s="144">
        <v>10.4</v>
      </c>
      <c r="Y15" s="137" t="s">
        <v>624</v>
      </c>
      <c r="Z15" s="153"/>
      <c r="AA15" s="144">
        <v>28</v>
      </c>
      <c r="AB15" s="144"/>
      <c r="AC15" s="481" t="s">
        <v>55</v>
      </c>
      <c r="AD15" s="493">
        <v>16</v>
      </c>
      <c r="AE15" s="481" t="s">
        <v>3</v>
      </c>
      <c r="AF15" s="144"/>
      <c r="AG15" s="487" t="s">
        <v>623</v>
      </c>
      <c r="AH15" s="481" t="s">
        <v>42</v>
      </c>
      <c r="AI15" s="490"/>
      <c r="AJ15" s="481" t="s">
        <v>340</v>
      </c>
      <c r="AK15" s="480">
        <v>6.24</v>
      </c>
      <c r="AL15" s="479">
        <v>6</v>
      </c>
      <c r="AM15" s="141"/>
      <c r="AN15" s="141"/>
      <c r="AO15" s="141"/>
      <c r="AP15" s="141"/>
    </row>
    <row r="16" spans="2:42" ht="12" thickBot="1">
      <c r="B16" s="155">
        <v>91</v>
      </c>
      <c r="C16" s="162">
        <v>221</v>
      </c>
      <c r="D16" s="144" t="s">
        <v>2</v>
      </c>
      <c r="E16" s="144">
        <v>8.7</v>
      </c>
      <c r="F16" s="137" t="s">
        <v>225</v>
      </c>
      <c r="G16" s="152"/>
      <c r="H16" s="144">
        <v>47.3</v>
      </c>
      <c r="I16" s="144"/>
      <c r="J16" s="481" t="s">
        <v>356</v>
      </c>
      <c r="K16" s="180"/>
      <c r="L16" s="488">
        <v>82</v>
      </c>
      <c r="M16" s="155">
        <v>22</v>
      </c>
      <c r="N16" s="487" t="s">
        <v>622</v>
      </c>
      <c r="O16" s="37" t="s">
        <v>3</v>
      </c>
      <c r="P16" s="36"/>
      <c r="Q16" s="37" t="s">
        <v>3</v>
      </c>
      <c r="R16" s="480">
        <v>3.57</v>
      </c>
      <c r="S16" s="486" t="s">
        <v>51</v>
      </c>
      <c r="T16" s="141"/>
      <c r="U16" s="155">
        <v>41</v>
      </c>
      <c r="V16" s="162">
        <v>162</v>
      </c>
      <c r="W16" s="144" t="s">
        <v>51</v>
      </c>
      <c r="X16" s="144" t="s">
        <v>2</v>
      </c>
      <c r="Y16" s="137" t="s">
        <v>621</v>
      </c>
      <c r="Z16" s="153"/>
      <c r="AA16" s="144">
        <v>27.5</v>
      </c>
      <c r="AB16" s="144"/>
      <c r="AC16" s="481" t="s">
        <v>3</v>
      </c>
      <c r="AD16" s="484" t="s">
        <v>3</v>
      </c>
      <c r="AE16" s="481" t="s">
        <v>3</v>
      </c>
      <c r="AF16" s="144"/>
      <c r="AG16" s="487" t="s">
        <v>620</v>
      </c>
      <c r="AH16" s="481" t="s">
        <v>3</v>
      </c>
      <c r="AI16" s="490"/>
      <c r="AJ16" s="481" t="s">
        <v>3</v>
      </c>
      <c r="AK16" s="480">
        <v>6.27</v>
      </c>
      <c r="AL16" s="479" t="s">
        <v>51</v>
      </c>
      <c r="AM16" s="141"/>
      <c r="AN16" s="141"/>
      <c r="AO16" s="141"/>
      <c r="AP16" s="141"/>
    </row>
    <row r="17" spans="2:42" s="165" customFormat="1" ht="11.25" thickBot="1">
      <c r="B17" s="173">
        <v>90</v>
      </c>
      <c r="C17" s="178">
        <v>220</v>
      </c>
      <c r="D17" s="168">
        <v>4.8</v>
      </c>
      <c r="E17" s="168" t="s">
        <v>2</v>
      </c>
      <c r="F17" s="170" t="s">
        <v>226</v>
      </c>
      <c r="G17" s="177"/>
      <c r="H17" s="144">
        <v>47</v>
      </c>
      <c r="I17" s="168"/>
      <c r="J17" s="495" t="s">
        <v>3</v>
      </c>
      <c r="K17" s="33"/>
      <c r="L17" s="498">
        <v>80</v>
      </c>
      <c r="M17" s="37" t="s">
        <v>3</v>
      </c>
      <c r="N17" s="168" t="s">
        <v>619</v>
      </c>
      <c r="O17" s="37" t="s">
        <v>3</v>
      </c>
      <c r="P17" s="35"/>
      <c r="Q17" s="33" t="s">
        <v>301</v>
      </c>
      <c r="R17" s="504">
        <v>4</v>
      </c>
      <c r="S17" s="479">
        <v>23</v>
      </c>
      <c r="T17" s="174"/>
      <c r="U17" s="173">
        <v>40</v>
      </c>
      <c r="V17" s="178">
        <v>160</v>
      </c>
      <c r="W17" s="144" t="s">
        <v>51</v>
      </c>
      <c r="X17" s="168">
        <v>10.5</v>
      </c>
      <c r="Y17" s="170" t="s">
        <v>618</v>
      </c>
      <c r="Z17" s="171"/>
      <c r="AA17" s="144">
        <v>27</v>
      </c>
      <c r="AB17" s="168"/>
      <c r="AC17" s="495" t="s">
        <v>1</v>
      </c>
      <c r="AD17" s="500">
        <v>15</v>
      </c>
      <c r="AE17" s="503">
        <v>5</v>
      </c>
      <c r="AF17" s="168"/>
      <c r="AG17" s="497" t="s">
        <v>617</v>
      </c>
      <c r="AH17" s="495" t="s">
        <v>52</v>
      </c>
      <c r="AI17" s="496"/>
      <c r="AJ17" s="495" t="s">
        <v>334</v>
      </c>
      <c r="AK17" s="494">
        <v>6.3</v>
      </c>
      <c r="AL17" s="479" t="s">
        <v>51</v>
      </c>
      <c r="AM17" s="174"/>
      <c r="AN17" s="174"/>
      <c r="AO17" s="174"/>
      <c r="AP17" s="174"/>
    </row>
    <row r="18" spans="2:42" ht="12" thickBot="1">
      <c r="B18" s="155">
        <v>89</v>
      </c>
      <c r="C18" s="162">
        <v>219</v>
      </c>
      <c r="D18" s="144" t="s">
        <v>2</v>
      </c>
      <c r="E18" s="144" t="s">
        <v>2</v>
      </c>
      <c r="F18" s="489">
        <v>3.32</v>
      </c>
      <c r="G18" s="152"/>
      <c r="H18" s="144">
        <v>46.7</v>
      </c>
      <c r="I18" s="144"/>
      <c r="J18" s="481" t="s">
        <v>3</v>
      </c>
      <c r="K18" s="180"/>
      <c r="L18" s="488">
        <v>78</v>
      </c>
      <c r="M18" s="37" t="s">
        <v>3</v>
      </c>
      <c r="N18" s="487" t="s">
        <v>616</v>
      </c>
      <c r="O18" s="37" t="s">
        <v>3</v>
      </c>
      <c r="P18" s="36"/>
      <c r="Q18" s="37" t="s">
        <v>3</v>
      </c>
      <c r="R18" s="480">
        <v>4.03</v>
      </c>
      <c r="S18" s="486" t="s">
        <v>51</v>
      </c>
      <c r="T18" s="141"/>
      <c r="U18" s="155">
        <v>39</v>
      </c>
      <c r="V18" s="162">
        <v>158</v>
      </c>
      <c r="W18" s="144" t="s">
        <v>51</v>
      </c>
      <c r="X18" s="144" t="s">
        <v>2</v>
      </c>
      <c r="Y18" s="137" t="s">
        <v>615</v>
      </c>
      <c r="Z18" s="153"/>
      <c r="AA18" s="144">
        <v>26.5</v>
      </c>
      <c r="AB18" s="144"/>
      <c r="AC18" s="481" t="s">
        <v>3</v>
      </c>
      <c r="AD18" s="484" t="s">
        <v>3</v>
      </c>
      <c r="AE18" s="481" t="s">
        <v>3</v>
      </c>
      <c r="AF18" s="144"/>
      <c r="AG18" s="487" t="s">
        <v>614</v>
      </c>
      <c r="AH18" s="481" t="s">
        <v>3</v>
      </c>
      <c r="AI18" s="490"/>
      <c r="AJ18" s="481" t="s">
        <v>328</v>
      </c>
      <c r="AK18" s="480">
        <v>6.33</v>
      </c>
      <c r="AL18" s="479" t="s">
        <v>51</v>
      </c>
      <c r="AM18" s="141"/>
      <c r="AN18" s="141"/>
      <c r="AO18" s="141"/>
      <c r="AP18" s="141"/>
    </row>
    <row r="19" spans="2:42" ht="12" thickBot="1">
      <c r="B19" s="155">
        <v>88</v>
      </c>
      <c r="C19" s="162">
        <v>218</v>
      </c>
      <c r="D19" s="144" t="s">
        <v>2</v>
      </c>
      <c r="E19" s="144">
        <v>8.8</v>
      </c>
      <c r="F19" s="489">
        <v>3.34</v>
      </c>
      <c r="G19" s="152"/>
      <c r="H19" s="144">
        <v>46.4</v>
      </c>
      <c r="I19" s="144"/>
      <c r="J19" s="481" t="s">
        <v>354</v>
      </c>
      <c r="K19" s="16"/>
      <c r="L19" s="488">
        <v>76</v>
      </c>
      <c r="M19" s="155">
        <v>21</v>
      </c>
      <c r="N19" s="144" t="s">
        <v>613</v>
      </c>
      <c r="O19" s="37" t="s">
        <v>353</v>
      </c>
      <c r="P19" s="36"/>
      <c r="Q19" s="37" t="s">
        <v>299</v>
      </c>
      <c r="R19" s="480">
        <v>4.06</v>
      </c>
      <c r="S19" s="486">
        <v>22</v>
      </c>
      <c r="T19" s="141"/>
      <c r="U19" s="155">
        <v>38</v>
      </c>
      <c r="V19" s="162">
        <v>156</v>
      </c>
      <c r="W19" s="144">
        <v>5.9</v>
      </c>
      <c r="X19" s="144">
        <v>10.6</v>
      </c>
      <c r="Y19" s="137" t="s">
        <v>612</v>
      </c>
      <c r="Z19" s="153"/>
      <c r="AA19" s="144">
        <v>26</v>
      </c>
      <c r="AB19" s="144"/>
      <c r="AC19" s="481" t="s">
        <v>4</v>
      </c>
      <c r="AD19" s="502">
        <v>14</v>
      </c>
      <c r="AE19" s="481" t="s">
        <v>3</v>
      </c>
      <c r="AF19" s="144"/>
      <c r="AG19" s="487" t="s">
        <v>611</v>
      </c>
      <c r="AH19" s="481" t="s">
        <v>53</v>
      </c>
      <c r="AI19" s="490"/>
      <c r="AJ19" s="481" t="s">
        <v>322</v>
      </c>
      <c r="AK19" s="480">
        <v>6.36</v>
      </c>
      <c r="AL19" s="479" t="s">
        <v>51</v>
      </c>
      <c r="AM19" s="141"/>
      <c r="AN19" s="141"/>
      <c r="AO19" s="141"/>
      <c r="AP19" s="141"/>
    </row>
    <row r="20" spans="2:42" ht="12" thickBot="1">
      <c r="B20" s="155">
        <v>87</v>
      </c>
      <c r="C20" s="162">
        <v>217</v>
      </c>
      <c r="D20" s="144" t="s">
        <v>2</v>
      </c>
      <c r="E20" s="144" t="s">
        <v>2</v>
      </c>
      <c r="F20" s="489">
        <v>3.36</v>
      </c>
      <c r="G20" s="152"/>
      <c r="H20" s="144">
        <v>46.1</v>
      </c>
      <c r="I20" s="144"/>
      <c r="J20" s="481" t="s">
        <v>3</v>
      </c>
      <c r="K20" s="180"/>
      <c r="L20" s="488">
        <v>74</v>
      </c>
      <c r="M20" s="37" t="s">
        <v>3</v>
      </c>
      <c r="N20" s="487" t="s">
        <v>610</v>
      </c>
      <c r="O20" s="37" t="s">
        <v>3</v>
      </c>
      <c r="P20" s="36"/>
      <c r="Q20" s="37" t="s">
        <v>3</v>
      </c>
      <c r="R20" s="480">
        <v>4.09</v>
      </c>
      <c r="S20" s="144" t="s">
        <v>51</v>
      </c>
      <c r="T20" s="174"/>
      <c r="U20" s="155">
        <v>37</v>
      </c>
      <c r="V20" s="162">
        <v>154</v>
      </c>
      <c r="W20" s="144" t="s">
        <v>51</v>
      </c>
      <c r="X20" s="144" t="s">
        <v>51</v>
      </c>
      <c r="Y20" s="137" t="s">
        <v>609</v>
      </c>
      <c r="Z20" s="153"/>
      <c r="AA20" s="144">
        <v>25.5</v>
      </c>
      <c r="AB20" s="144"/>
      <c r="AC20" s="481" t="s">
        <v>3</v>
      </c>
      <c r="AD20" s="484" t="s">
        <v>3</v>
      </c>
      <c r="AE20" s="155">
        <v>4</v>
      </c>
      <c r="AF20" s="144"/>
      <c r="AG20" s="487" t="s">
        <v>608</v>
      </c>
      <c r="AH20" s="481" t="s">
        <v>3</v>
      </c>
      <c r="AI20" s="490"/>
      <c r="AJ20" s="481" t="s">
        <v>319</v>
      </c>
      <c r="AK20" s="480">
        <v>6.39</v>
      </c>
      <c r="AL20" s="479">
        <v>5</v>
      </c>
      <c r="AM20" s="141"/>
      <c r="AN20" s="141"/>
      <c r="AO20" s="141"/>
      <c r="AP20" s="141"/>
    </row>
    <row r="21" spans="2:42" ht="12" thickBot="1">
      <c r="B21" s="155">
        <v>86</v>
      </c>
      <c r="C21" s="162">
        <v>216</v>
      </c>
      <c r="D21" s="144" t="s">
        <v>2</v>
      </c>
      <c r="E21" s="144" t="s">
        <v>2</v>
      </c>
      <c r="F21" s="489">
        <v>3.38</v>
      </c>
      <c r="G21" s="152"/>
      <c r="H21" s="144">
        <v>45.7999999999999</v>
      </c>
      <c r="I21" s="144"/>
      <c r="J21" s="481" t="s">
        <v>3</v>
      </c>
      <c r="K21" s="16"/>
      <c r="L21" s="488">
        <v>72</v>
      </c>
      <c r="M21" s="37" t="s">
        <v>3</v>
      </c>
      <c r="N21" s="487" t="s">
        <v>607</v>
      </c>
      <c r="O21" s="37" t="s">
        <v>3</v>
      </c>
      <c r="P21" s="36"/>
      <c r="Q21" s="37" t="s">
        <v>298</v>
      </c>
      <c r="R21" s="480">
        <v>4.12</v>
      </c>
      <c r="S21" s="486">
        <v>21</v>
      </c>
      <c r="T21" s="141"/>
      <c r="U21" s="155">
        <v>36</v>
      </c>
      <c r="V21" s="162">
        <v>152</v>
      </c>
      <c r="W21" s="144" t="s">
        <v>51</v>
      </c>
      <c r="X21" s="144">
        <v>10.7</v>
      </c>
      <c r="Y21" s="137" t="s">
        <v>606</v>
      </c>
      <c r="Z21" s="153"/>
      <c r="AA21" s="144">
        <v>25</v>
      </c>
      <c r="AB21" s="144"/>
      <c r="AC21" s="481" t="s">
        <v>5</v>
      </c>
      <c r="AD21" s="493">
        <v>13</v>
      </c>
      <c r="AE21" s="481" t="s">
        <v>3</v>
      </c>
      <c r="AF21" s="144"/>
      <c r="AG21" s="487" t="s">
        <v>605</v>
      </c>
      <c r="AH21" s="481" t="s">
        <v>54</v>
      </c>
      <c r="AI21" s="490"/>
      <c r="AJ21" s="481" t="s">
        <v>316</v>
      </c>
      <c r="AK21" s="480">
        <v>6.42</v>
      </c>
      <c r="AL21" s="479" t="s">
        <v>51</v>
      </c>
      <c r="AM21" s="141"/>
      <c r="AN21" s="141"/>
      <c r="AO21" s="141"/>
      <c r="AP21" s="141"/>
    </row>
    <row r="22" spans="2:42" ht="12" thickBot="1">
      <c r="B22" s="155">
        <v>85</v>
      </c>
      <c r="C22" s="162">
        <v>215</v>
      </c>
      <c r="D22" s="144">
        <v>4.9</v>
      </c>
      <c r="E22" s="144">
        <v>8.9</v>
      </c>
      <c r="F22" s="489">
        <v>3.4</v>
      </c>
      <c r="G22" s="152"/>
      <c r="H22" s="144">
        <v>45.4999999999999</v>
      </c>
      <c r="I22" s="144"/>
      <c r="J22" s="481" t="s">
        <v>353</v>
      </c>
      <c r="K22" s="180"/>
      <c r="L22" s="488">
        <v>70</v>
      </c>
      <c r="M22" s="155">
        <v>20</v>
      </c>
      <c r="N22" s="144" t="s">
        <v>604</v>
      </c>
      <c r="O22" s="37" t="s">
        <v>3</v>
      </c>
      <c r="P22" s="36"/>
      <c r="Q22" s="37" t="s">
        <v>3</v>
      </c>
      <c r="R22" s="480">
        <v>4.15</v>
      </c>
      <c r="S22" s="486" t="s">
        <v>51</v>
      </c>
      <c r="T22" s="141"/>
      <c r="U22" s="155">
        <v>35</v>
      </c>
      <c r="V22" s="162">
        <v>150</v>
      </c>
      <c r="W22" s="144" t="s">
        <v>51</v>
      </c>
      <c r="X22" s="144" t="s">
        <v>2</v>
      </c>
      <c r="Y22" s="137" t="s">
        <v>603</v>
      </c>
      <c r="Z22" s="153"/>
      <c r="AA22" s="144">
        <v>24.5</v>
      </c>
      <c r="AB22" s="144"/>
      <c r="AC22" s="481" t="s">
        <v>3</v>
      </c>
      <c r="AD22" s="484" t="s">
        <v>3</v>
      </c>
      <c r="AE22" s="481" t="s">
        <v>3</v>
      </c>
      <c r="AF22" s="144"/>
      <c r="AG22" s="487" t="s">
        <v>602</v>
      </c>
      <c r="AH22" s="481" t="s">
        <v>3</v>
      </c>
      <c r="AI22" s="490"/>
      <c r="AJ22" s="481" t="s">
        <v>312</v>
      </c>
      <c r="AK22" s="480">
        <v>6.45</v>
      </c>
      <c r="AL22" s="479" t="s">
        <v>51</v>
      </c>
      <c r="AM22" s="141"/>
      <c r="AN22" s="141"/>
      <c r="AO22" s="141"/>
      <c r="AP22" s="141"/>
    </row>
    <row r="23" spans="2:42" ht="12" thickBot="1">
      <c r="B23" s="155">
        <v>84</v>
      </c>
      <c r="C23" s="162">
        <v>214</v>
      </c>
      <c r="D23" s="144" t="s">
        <v>2</v>
      </c>
      <c r="E23" s="144" t="s">
        <v>2</v>
      </c>
      <c r="F23" s="489">
        <v>3.42</v>
      </c>
      <c r="G23" s="152"/>
      <c r="H23" s="144">
        <v>45.1999999999999</v>
      </c>
      <c r="I23" s="144"/>
      <c r="J23" s="481" t="s">
        <v>3</v>
      </c>
      <c r="K23" s="16"/>
      <c r="L23" s="488">
        <v>68</v>
      </c>
      <c r="M23" s="37" t="s">
        <v>3</v>
      </c>
      <c r="N23" s="487" t="s">
        <v>601</v>
      </c>
      <c r="O23" s="37" t="s">
        <v>351</v>
      </c>
      <c r="P23" s="36"/>
      <c r="Q23" s="37" t="s">
        <v>296</v>
      </c>
      <c r="R23" s="480">
        <v>4.18</v>
      </c>
      <c r="S23" s="486">
        <v>20</v>
      </c>
      <c r="T23" s="141"/>
      <c r="U23" s="155">
        <v>34</v>
      </c>
      <c r="V23" s="162">
        <v>148</v>
      </c>
      <c r="W23" s="144">
        <v>6</v>
      </c>
      <c r="X23" s="144">
        <v>10.8</v>
      </c>
      <c r="Y23" s="137" t="s">
        <v>600</v>
      </c>
      <c r="Z23" s="153"/>
      <c r="AA23" s="144">
        <v>24</v>
      </c>
      <c r="AB23" s="144"/>
      <c r="AC23" s="481" t="s">
        <v>6</v>
      </c>
      <c r="AD23" s="493">
        <v>12</v>
      </c>
      <c r="AE23" s="155">
        <v>3</v>
      </c>
      <c r="AF23" s="144"/>
      <c r="AG23" s="487" t="s">
        <v>599</v>
      </c>
      <c r="AH23" s="481" t="s">
        <v>55</v>
      </c>
      <c r="AI23" s="490"/>
      <c r="AJ23" s="481" t="s">
        <v>308</v>
      </c>
      <c r="AK23" s="480">
        <v>6.48</v>
      </c>
      <c r="AL23" s="479" t="s">
        <v>51</v>
      </c>
      <c r="AM23" s="141"/>
      <c r="AN23" s="141"/>
      <c r="AO23" s="141"/>
      <c r="AP23" s="141"/>
    </row>
    <row r="24" spans="2:42" ht="12" thickBot="1">
      <c r="B24" s="155">
        <v>83</v>
      </c>
      <c r="C24" s="162">
        <v>213</v>
      </c>
      <c r="D24" s="144" t="s">
        <v>2</v>
      </c>
      <c r="E24" s="144" t="s">
        <v>2</v>
      </c>
      <c r="F24" s="489">
        <v>3.44</v>
      </c>
      <c r="G24" s="152"/>
      <c r="H24" s="144">
        <v>44.8999999999999</v>
      </c>
      <c r="I24" s="144"/>
      <c r="J24" s="481" t="s">
        <v>3</v>
      </c>
      <c r="K24" s="180"/>
      <c r="L24" s="488">
        <v>66</v>
      </c>
      <c r="M24" s="37" t="s">
        <v>3</v>
      </c>
      <c r="N24" s="487" t="s">
        <v>598</v>
      </c>
      <c r="O24" s="37" t="s">
        <v>3</v>
      </c>
      <c r="P24" s="36"/>
      <c r="Q24" s="37" t="s">
        <v>3</v>
      </c>
      <c r="R24" s="480">
        <v>4.21</v>
      </c>
      <c r="S24" s="486" t="s">
        <v>51</v>
      </c>
      <c r="T24" s="141"/>
      <c r="U24" s="155">
        <v>33</v>
      </c>
      <c r="V24" s="162">
        <v>146</v>
      </c>
      <c r="W24" s="144" t="s">
        <v>51</v>
      </c>
      <c r="X24" s="144">
        <v>10.9</v>
      </c>
      <c r="Y24" s="137" t="s">
        <v>597</v>
      </c>
      <c r="Z24" s="153"/>
      <c r="AA24" s="144">
        <v>23.5</v>
      </c>
      <c r="AB24" s="144"/>
      <c r="AC24" s="481" t="s">
        <v>3</v>
      </c>
      <c r="AD24" s="484" t="s">
        <v>3</v>
      </c>
      <c r="AE24" s="481" t="s">
        <v>3</v>
      </c>
      <c r="AF24" s="144"/>
      <c r="AG24" s="487" t="s">
        <v>596</v>
      </c>
      <c r="AH24" s="481" t="s">
        <v>3</v>
      </c>
      <c r="AI24" s="490"/>
      <c r="AJ24" s="481" t="s">
        <v>304</v>
      </c>
      <c r="AK24" s="480">
        <v>6.51</v>
      </c>
      <c r="AL24" s="479" t="s">
        <v>51</v>
      </c>
      <c r="AM24" s="141"/>
      <c r="AN24" s="141"/>
      <c r="AO24" s="141"/>
      <c r="AP24" s="141"/>
    </row>
    <row r="25" spans="2:42" ht="12" thickBot="1">
      <c r="B25" s="155">
        <v>82</v>
      </c>
      <c r="C25" s="162">
        <v>212</v>
      </c>
      <c r="D25" s="144" t="s">
        <v>2</v>
      </c>
      <c r="E25" s="144">
        <v>9</v>
      </c>
      <c r="F25" s="489">
        <v>3.46</v>
      </c>
      <c r="G25" s="152"/>
      <c r="H25" s="144">
        <v>44.5999999999999</v>
      </c>
      <c r="I25" s="144"/>
      <c r="J25" s="481" t="s">
        <v>351</v>
      </c>
      <c r="K25" s="16"/>
      <c r="L25" s="488">
        <v>64</v>
      </c>
      <c r="M25" s="155">
        <v>19</v>
      </c>
      <c r="N25" s="144" t="s">
        <v>595</v>
      </c>
      <c r="O25" s="37" t="s">
        <v>3</v>
      </c>
      <c r="P25" s="36"/>
      <c r="Q25" s="37" t="s">
        <v>295</v>
      </c>
      <c r="R25" s="480">
        <v>4.24</v>
      </c>
      <c r="S25" s="486">
        <v>19</v>
      </c>
      <c r="T25" s="141"/>
      <c r="U25" s="155">
        <v>32</v>
      </c>
      <c r="V25" s="162">
        <v>144</v>
      </c>
      <c r="W25" s="144" t="s">
        <v>51</v>
      </c>
      <c r="X25" s="144">
        <v>11</v>
      </c>
      <c r="Y25" s="137" t="s">
        <v>594</v>
      </c>
      <c r="Z25" s="153"/>
      <c r="AA25" s="144">
        <v>23</v>
      </c>
      <c r="AB25" s="144"/>
      <c r="AC25" s="481" t="s">
        <v>7</v>
      </c>
      <c r="AD25" s="501">
        <v>11</v>
      </c>
      <c r="AE25" s="481" t="s">
        <v>3</v>
      </c>
      <c r="AF25" s="144"/>
      <c r="AG25" s="487" t="s">
        <v>593</v>
      </c>
      <c r="AH25" s="481" t="s">
        <v>1</v>
      </c>
      <c r="AI25" s="490"/>
      <c r="AJ25" s="481" t="s">
        <v>300</v>
      </c>
      <c r="AK25" s="480">
        <v>6.54</v>
      </c>
      <c r="AL25" s="479">
        <v>4</v>
      </c>
      <c r="AM25" s="141"/>
      <c r="AN25" s="141"/>
      <c r="AO25" s="141"/>
      <c r="AP25" s="141"/>
    </row>
    <row r="26" spans="2:42" ht="12" thickBot="1">
      <c r="B26" s="155">
        <v>81</v>
      </c>
      <c r="C26" s="162">
        <v>211</v>
      </c>
      <c r="D26" s="144" t="s">
        <v>2</v>
      </c>
      <c r="E26" s="144" t="s">
        <v>2</v>
      </c>
      <c r="F26" s="489">
        <v>3.48</v>
      </c>
      <c r="G26" s="152"/>
      <c r="H26" s="144">
        <v>44.2999999999999</v>
      </c>
      <c r="I26" s="144"/>
      <c r="J26" s="481" t="s">
        <v>3</v>
      </c>
      <c r="K26" s="180"/>
      <c r="L26" s="488">
        <v>62</v>
      </c>
      <c r="M26" s="37" t="s">
        <v>3</v>
      </c>
      <c r="N26" s="487" t="s">
        <v>592</v>
      </c>
      <c r="O26" s="37" t="s">
        <v>3</v>
      </c>
      <c r="P26" s="36"/>
      <c r="Q26" s="37" t="s">
        <v>3</v>
      </c>
      <c r="R26" s="480">
        <v>4.27</v>
      </c>
      <c r="S26" s="144" t="s">
        <v>51</v>
      </c>
      <c r="T26" s="141"/>
      <c r="U26" s="155">
        <v>31</v>
      </c>
      <c r="V26" s="162">
        <v>142</v>
      </c>
      <c r="W26" s="144" t="s">
        <v>51</v>
      </c>
      <c r="X26" s="144">
        <v>11.1</v>
      </c>
      <c r="Y26" s="137" t="s">
        <v>591</v>
      </c>
      <c r="Z26" s="153"/>
      <c r="AA26" s="144">
        <v>22.5</v>
      </c>
      <c r="AB26" s="144"/>
      <c r="AC26" s="481" t="s">
        <v>3</v>
      </c>
      <c r="AD26" s="484" t="s">
        <v>3</v>
      </c>
      <c r="AE26" s="481" t="s">
        <v>48</v>
      </c>
      <c r="AF26" s="144"/>
      <c r="AG26" s="487" t="s">
        <v>590</v>
      </c>
      <c r="AH26" s="481" t="s">
        <v>3</v>
      </c>
      <c r="AI26" s="490"/>
      <c r="AJ26" s="481" t="s">
        <v>297</v>
      </c>
      <c r="AK26" s="480">
        <v>6.57</v>
      </c>
      <c r="AL26" s="479" t="s">
        <v>51</v>
      </c>
      <c r="AM26" s="141"/>
      <c r="AN26" s="141"/>
      <c r="AO26" s="141"/>
      <c r="AP26" s="141"/>
    </row>
    <row r="27" spans="2:42" s="165" customFormat="1" ht="11.25" thickBot="1">
      <c r="B27" s="173">
        <v>80</v>
      </c>
      <c r="C27" s="178">
        <v>210</v>
      </c>
      <c r="D27" s="168">
        <v>5</v>
      </c>
      <c r="E27" s="168" t="s">
        <v>2</v>
      </c>
      <c r="F27" s="489">
        <v>3.5</v>
      </c>
      <c r="G27" s="177"/>
      <c r="H27" s="144">
        <v>43.9999999999999</v>
      </c>
      <c r="I27" s="168"/>
      <c r="J27" s="495" t="s">
        <v>3</v>
      </c>
      <c r="K27" s="33"/>
      <c r="L27" s="498">
        <v>60</v>
      </c>
      <c r="M27" s="37" t="s">
        <v>3</v>
      </c>
      <c r="N27" s="497" t="s">
        <v>589</v>
      </c>
      <c r="O27" s="37" t="s">
        <v>348</v>
      </c>
      <c r="P27" s="35"/>
      <c r="Q27" s="33" t="s">
        <v>379</v>
      </c>
      <c r="R27" s="494">
        <v>4.3</v>
      </c>
      <c r="S27" s="479">
        <v>18</v>
      </c>
      <c r="T27" s="174"/>
      <c r="U27" s="173">
        <v>30</v>
      </c>
      <c r="V27" s="178">
        <v>140</v>
      </c>
      <c r="W27" s="144">
        <v>6.1</v>
      </c>
      <c r="X27" s="168">
        <v>11.2</v>
      </c>
      <c r="Y27" s="170" t="s">
        <v>588</v>
      </c>
      <c r="Z27" s="171"/>
      <c r="AA27" s="144">
        <v>22</v>
      </c>
      <c r="AB27" s="168"/>
      <c r="AC27" s="495" t="s">
        <v>8</v>
      </c>
      <c r="AD27" s="500">
        <v>10</v>
      </c>
      <c r="AE27" s="481" t="s">
        <v>3</v>
      </c>
      <c r="AF27" s="168"/>
      <c r="AG27" s="497" t="s">
        <v>587</v>
      </c>
      <c r="AH27" s="495" t="s">
        <v>4</v>
      </c>
      <c r="AI27" s="496"/>
      <c r="AJ27" s="495" t="s">
        <v>42</v>
      </c>
      <c r="AK27" s="494">
        <v>7</v>
      </c>
      <c r="AL27" s="479" t="s">
        <v>51</v>
      </c>
      <c r="AM27" s="174"/>
      <c r="AN27" s="174"/>
      <c r="AO27" s="174"/>
      <c r="AP27" s="174"/>
    </row>
    <row r="28" spans="2:42" ht="12" thickBot="1">
      <c r="B28" s="155">
        <v>79</v>
      </c>
      <c r="C28" s="162">
        <v>209</v>
      </c>
      <c r="D28" s="144" t="s">
        <v>2</v>
      </c>
      <c r="E28" s="144">
        <v>9.1</v>
      </c>
      <c r="F28" s="489">
        <v>3.52</v>
      </c>
      <c r="G28" s="152"/>
      <c r="H28" s="144">
        <v>43.6</v>
      </c>
      <c r="I28" s="144"/>
      <c r="J28" s="481" t="s">
        <v>348</v>
      </c>
      <c r="K28" s="180"/>
      <c r="L28" s="488">
        <v>58</v>
      </c>
      <c r="M28" s="37" t="s">
        <v>10</v>
      </c>
      <c r="N28" s="144" t="s">
        <v>586</v>
      </c>
      <c r="O28" s="37" t="s">
        <v>3</v>
      </c>
      <c r="P28" s="36"/>
      <c r="Q28" s="37" t="s">
        <v>3</v>
      </c>
      <c r="R28" s="480">
        <v>4.33</v>
      </c>
      <c r="S28" s="486" t="s">
        <v>51</v>
      </c>
      <c r="T28" s="141"/>
      <c r="U28" s="155">
        <v>29</v>
      </c>
      <c r="V28" s="162">
        <v>138</v>
      </c>
      <c r="W28" s="144" t="s">
        <v>51</v>
      </c>
      <c r="X28" s="144">
        <v>11.3</v>
      </c>
      <c r="Y28" s="137" t="s">
        <v>585</v>
      </c>
      <c r="Z28" s="153"/>
      <c r="AA28" s="144">
        <v>21.5</v>
      </c>
      <c r="AB28" s="144"/>
      <c r="AC28" s="481" t="s">
        <v>3</v>
      </c>
      <c r="AD28" s="484" t="s">
        <v>3</v>
      </c>
      <c r="AE28" s="481" t="s">
        <v>3</v>
      </c>
      <c r="AF28" s="144"/>
      <c r="AG28" s="487" t="s">
        <v>584</v>
      </c>
      <c r="AH28" s="481" t="s">
        <v>3</v>
      </c>
      <c r="AI28" s="490"/>
      <c r="AJ28" s="481" t="s">
        <v>52</v>
      </c>
      <c r="AK28" s="480">
        <v>7.03</v>
      </c>
      <c r="AL28" s="479" t="s">
        <v>51</v>
      </c>
      <c r="AM28" s="141"/>
      <c r="AN28" s="141"/>
      <c r="AO28" s="141"/>
      <c r="AP28" s="141"/>
    </row>
    <row r="29" spans="2:42" ht="12" thickBot="1">
      <c r="B29" s="155">
        <v>78</v>
      </c>
      <c r="C29" s="162">
        <v>208</v>
      </c>
      <c r="D29" s="144" t="s">
        <v>2</v>
      </c>
      <c r="E29" s="144" t="s">
        <v>2</v>
      </c>
      <c r="F29" s="489">
        <v>3.54</v>
      </c>
      <c r="G29" s="152"/>
      <c r="H29" s="144">
        <v>43.2</v>
      </c>
      <c r="I29" s="144"/>
      <c r="J29" s="481" t="s">
        <v>3</v>
      </c>
      <c r="K29" s="16"/>
      <c r="L29" s="488">
        <v>56</v>
      </c>
      <c r="M29" s="37" t="s">
        <v>3</v>
      </c>
      <c r="N29" s="144" t="s">
        <v>583</v>
      </c>
      <c r="O29" s="37" t="s">
        <v>3</v>
      </c>
      <c r="P29" s="36"/>
      <c r="Q29" s="37" t="s">
        <v>378</v>
      </c>
      <c r="R29" s="480">
        <v>4.36</v>
      </c>
      <c r="S29" s="486">
        <v>17</v>
      </c>
      <c r="T29" s="141"/>
      <c r="U29" s="155">
        <v>28</v>
      </c>
      <c r="V29" s="162">
        <v>136</v>
      </c>
      <c r="W29" s="144" t="s">
        <v>51</v>
      </c>
      <c r="X29" s="144">
        <v>11.4</v>
      </c>
      <c r="Y29" s="137" t="s">
        <v>582</v>
      </c>
      <c r="Z29" s="153"/>
      <c r="AA29" s="144">
        <v>21</v>
      </c>
      <c r="AB29" s="144"/>
      <c r="AC29" s="481" t="s">
        <v>9</v>
      </c>
      <c r="AD29" s="484" t="s">
        <v>3</v>
      </c>
      <c r="AE29" s="481" t="s">
        <v>50</v>
      </c>
      <c r="AF29" s="144"/>
      <c r="AG29" s="487" t="s">
        <v>581</v>
      </c>
      <c r="AH29" s="481" t="s">
        <v>5</v>
      </c>
      <c r="AI29" s="490"/>
      <c r="AJ29" s="481" t="s">
        <v>53</v>
      </c>
      <c r="AK29" s="480">
        <v>7.06</v>
      </c>
      <c r="AL29" s="479" t="s">
        <v>51</v>
      </c>
      <c r="AM29" s="141"/>
      <c r="AN29" s="141"/>
      <c r="AO29" s="141"/>
      <c r="AP29" s="141"/>
    </row>
    <row r="30" spans="2:42" ht="12" thickBot="1">
      <c r="B30" s="155">
        <v>77</v>
      </c>
      <c r="C30" s="162">
        <v>207</v>
      </c>
      <c r="D30" s="144" t="s">
        <v>2</v>
      </c>
      <c r="E30" s="144" t="s">
        <v>2</v>
      </c>
      <c r="F30" s="489">
        <v>3.56</v>
      </c>
      <c r="G30" s="152"/>
      <c r="H30" s="144">
        <v>42.8</v>
      </c>
      <c r="I30" s="144"/>
      <c r="J30" s="481" t="s">
        <v>3</v>
      </c>
      <c r="K30" s="180"/>
      <c r="L30" s="488">
        <v>54</v>
      </c>
      <c r="M30" s="37" t="s">
        <v>3</v>
      </c>
      <c r="N30" s="487" t="s">
        <v>580</v>
      </c>
      <c r="O30" s="37" t="s">
        <v>3</v>
      </c>
      <c r="P30" s="36"/>
      <c r="Q30" s="37" t="s">
        <v>3</v>
      </c>
      <c r="R30" s="480">
        <v>4.39</v>
      </c>
      <c r="S30" s="486" t="s">
        <v>51</v>
      </c>
      <c r="T30" s="141"/>
      <c r="U30" s="155">
        <v>27</v>
      </c>
      <c r="V30" s="162">
        <v>134</v>
      </c>
      <c r="W30" s="144" t="s">
        <v>51</v>
      </c>
      <c r="X30" s="144">
        <v>11.5</v>
      </c>
      <c r="Y30" s="137" t="s">
        <v>579</v>
      </c>
      <c r="Z30" s="153"/>
      <c r="AA30" s="144">
        <v>20.5</v>
      </c>
      <c r="AB30" s="144"/>
      <c r="AC30" s="481" t="s">
        <v>3</v>
      </c>
      <c r="AD30" s="493">
        <v>9</v>
      </c>
      <c r="AE30" s="481" t="s">
        <v>3</v>
      </c>
      <c r="AF30" s="144"/>
      <c r="AG30" s="487" t="s">
        <v>578</v>
      </c>
      <c r="AH30" s="481" t="s">
        <v>3</v>
      </c>
      <c r="AI30" s="490"/>
      <c r="AJ30" s="481" t="s">
        <v>54</v>
      </c>
      <c r="AK30" s="480">
        <v>7.09</v>
      </c>
      <c r="AL30" s="479" t="s">
        <v>51</v>
      </c>
      <c r="AM30" s="141"/>
      <c r="AN30" s="141"/>
      <c r="AO30" s="141"/>
      <c r="AP30" s="141"/>
    </row>
    <row r="31" spans="2:42" ht="12" thickBot="1">
      <c r="B31" s="155">
        <v>76</v>
      </c>
      <c r="C31" s="162">
        <v>206</v>
      </c>
      <c r="D31" s="144" t="s">
        <v>2</v>
      </c>
      <c r="E31" s="144">
        <v>9.2</v>
      </c>
      <c r="F31" s="489">
        <v>3.58</v>
      </c>
      <c r="G31" s="152"/>
      <c r="H31" s="144">
        <v>42.4</v>
      </c>
      <c r="I31" s="144"/>
      <c r="J31" s="481" t="s">
        <v>346</v>
      </c>
      <c r="K31" s="16"/>
      <c r="L31" s="488">
        <v>52</v>
      </c>
      <c r="M31" s="37" t="s">
        <v>12</v>
      </c>
      <c r="N31" s="144" t="s">
        <v>577</v>
      </c>
      <c r="O31" s="37" t="s">
        <v>346</v>
      </c>
      <c r="P31" s="36"/>
      <c r="Q31" s="37" t="s">
        <v>376</v>
      </c>
      <c r="R31" s="480">
        <v>4.42</v>
      </c>
      <c r="S31" s="486">
        <v>16</v>
      </c>
      <c r="T31" s="141"/>
      <c r="U31" s="155">
        <v>26</v>
      </c>
      <c r="V31" s="162">
        <v>132</v>
      </c>
      <c r="W31" s="144">
        <v>6.2</v>
      </c>
      <c r="X31" s="144">
        <v>11.6</v>
      </c>
      <c r="Y31" s="137" t="s">
        <v>576</v>
      </c>
      <c r="Z31" s="153"/>
      <c r="AA31" s="144">
        <v>20</v>
      </c>
      <c r="AB31" s="144"/>
      <c r="AC31" s="481" t="s">
        <v>10</v>
      </c>
      <c r="AD31" s="484" t="s">
        <v>3</v>
      </c>
      <c r="AE31" s="481" t="s">
        <v>3</v>
      </c>
      <c r="AF31" s="144"/>
      <c r="AG31" s="487" t="s">
        <v>575</v>
      </c>
      <c r="AH31" s="481" t="s">
        <v>6</v>
      </c>
      <c r="AI31" s="490"/>
      <c r="AJ31" s="481" t="s">
        <v>55</v>
      </c>
      <c r="AK31" s="480">
        <v>7.12</v>
      </c>
      <c r="AL31" s="479">
        <v>3</v>
      </c>
      <c r="AM31" s="141"/>
      <c r="AN31" s="141"/>
      <c r="AO31" s="141"/>
      <c r="AP31" s="141"/>
    </row>
    <row r="32" spans="2:42" ht="12" thickBot="1">
      <c r="B32" s="155">
        <v>75</v>
      </c>
      <c r="C32" s="162">
        <v>205</v>
      </c>
      <c r="D32" s="144">
        <v>5.1</v>
      </c>
      <c r="E32" s="144" t="s">
        <v>2</v>
      </c>
      <c r="F32" s="489">
        <v>4</v>
      </c>
      <c r="G32" s="152"/>
      <c r="H32" s="144">
        <v>42</v>
      </c>
      <c r="I32" s="144"/>
      <c r="J32" s="481" t="s">
        <v>3</v>
      </c>
      <c r="K32" s="16"/>
      <c r="L32" s="488">
        <v>50</v>
      </c>
      <c r="M32" s="37" t="s">
        <v>3</v>
      </c>
      <c r="N32" s="487" t="s">
        <v>574</v>
      </c>
      <c r="O32" s="37" t="s">
        <v>3</v>
      </c>
      <c r="P32" s="36"/>
      <c r="Q32" s="37" t="s">
        <v>3</v>
      </c>
      <c r="R32" s="480">
        <v>4.45</v>
      </c>
      <c r="S32" s="144" t="s">
        <v>51</v>
      </c>
      <c r="T32" s="141"/>
      <c r="U32" s="155">
        <v>25</v>
      </c>
      <c r="V32" s="162">
        <v>130</v>
      </c>
      <c r="W32" s="144" t="s">
        <v>51</v>
      </c>
      <c r="X32" s="144">
        <v>11.7</v>
      </c>
      <c r="Y32" s="137" t="s">
        <v>573</v>
      </c>
      <c r="Z32" s="153"/>
      <c r="AA32" s="144">
        <v>19.5</v>
      </c>
      <c r="AB32" s="144"/>
      <c r="AC32" s="481" t="s">
        <v>3</v>
      </c>
      <c r="AD32" s="484" t="s">
        <v>3</v>
      </c>
      <c r="AE32" s="481" t="s">
        <v>62</v>
      </c>
      <c r="AF32" s="144"/>
      <c r="AG32" s="487" t="s">
        <v>572</v>
      </c>
      <c r="AH32" s="481" t="s">
        <v>3</v>
      </c>
      <c r="AI32" s="490"/>
      <c r="AJ32" s="481" t="s">
        <v>1</v>
      </c>
      <c r="AK32" s="480">
        <v>7.15</v>
      </c>
      <c r="AL32" s="479" t="s">
        <v>51</v>
      </c>
      <c r="AM32" s="141"/>
      <c r="AN32" s="141"/>
      <c r="AO32" s="141"/>
      <c r="AP32" s="141"/>
    </row>
    <row r="33" spans="2:42" ht="12" thickBot="1">
      <c r="B33" s="155">
        <v>74</v>
      </c>
      <c r="C33" s="162">
        <v>204</v>
      </c>
      <c r="D33" s="144" t="s">
        <v>2</v>
      </c>
      <c r="E33" s="144" t="s">
        <v>2</v>
      </c>
      <c r="F33" s="489">
        <v>4.02</v>
      </c>
      <c r="G33" s="152"/>
      <c r="H33" s="144">
        <v>41.6</v>
      </c>
      <c r="I33" s="144"/>
      <c r="J33" s="481" t="s">
        <v>3</v>
      </c>
      <c r="K33" s="16"/>
      <c r="L33" s="488">
        <v>48</v>
      </c>
      <c r="M33" s="37" t="s">
        <v>3</v>
      </c>
      <c r="N33" s="144" t="s">
        <v>571</v>
      </c>
      <c r="O33" s="37" t="s">
        <v>3</v>
      </c>
      <c r="P33" s="36"/>
      <c r="Q33" s="37" t="s">
        <v>375</v>
      </c>
      <c r="R33" s="480">
        <v>4.48</v>
      </c>
      <c r="S33" s="486">
        <v>15</v>
      </c>
      <c r="T33" s="141"/>
      <c r="U33" s="155">
        <v>24</v>
      </c>
      <c r="V33" s="162">
        <v>128</v>
      </c>
      <c r="W33" s="168" t="s">
        <v>51</v>
      </c>
      <c r="X33" s="144">
        <v>11.8</v>
      </c>
      <c r="Y33" s="137" t="s">
        <v>570</v>
      </c>
      <c r="Z33" s="153"/>
      <c r="AA33" s="144">
        <v>19</v>
      </c>
      <c r="AB33" s="144"/>
      <c r="AC33" s="481" t="s">
        <v>12</v>
      </c>
      <c r="AD33" s="493">
        <v>8</v>
      </c>
      <c r="AE33" s="481" t="s">
        <v>3</v>
      </c>
      <c r="AF33" s="144"/>
      <c r="AG33" s="487" t="s">
        <v>569</v>
      </c>
      <c r="AH33" s="481" t="s">
        <v>7</v>
      </c>
      <c r="AI33" s="490"/>
      <c r="AJ33" s="481" t="s">
        <v>4</v>
      </c>
      <c r="AK33" s="480">
        <v>7.18</v>
      </c>
      <c r="AL33" s="479" t="s">
        <v>51</v>
      </c>
      <c r="AM33" s="141"/>
      <c r="AN33" s="141"/>
      <c r="AO33" s="141"/>
      <c r="AP33" s="141"/>
    </row>
    <row r="34" spans="2:42" ht="12" thickBot="1">
      <c r="B34" s="155">
        <v>73</v>
      </c>
      <c r="C34" s="162">
        <v>203</v>
      </c>
      <c r="D34" s="144" t="s">
        <v>2</v>
      </c>
      <c r="E34" s="144">
        <v>9.3</v>
      </c>
      <c r="F34" s="489">
        <v>4.04</v>
      </c>
      <c r="G34" s="152"/>
      <c r="H34" s="144">
        <v>41.2</v>
      </c>
      <c r="I34" s="144"/>
      <c r="J34" s="481" t="s">
        <v>340</v>
      </c>
      <c r="K34" s="16"/>
      <c r="L34" s="488">
        <v>46</v>
      </c>
      <c r="M34" s="37" t="s">
        <v>15</v>
      </c>
      <c r="N34" s="487" t="s">
        <v>568</v>
      </c>
      <c r="O34" s="37" t="s">
        <v>3</v>
      </c>
      <c r="P34" s="36"/>
      <c r="Q34" s="37" t="s">
        <v>3</v>
      </c>
      <c r="R34" s="480">
        <v>4.51</v>
      </c>
      <c r="S34" s="486" t="s">
        <v>51</v>
      </c>
      <c r="T34" s="141"/>
      <c r="U34" s="155">
        <v>23</v>
      </c>
      <c r="V34" s="162">
        <v>126</v>
      </c>
      <c r="W34" s="144">
        <v>6.3</v>
      </c>
      <c r="X34" s="144">
        <v>11.9</v>
      </c>
      <c r="Y34" s="137" t="s">
        <v>567</v>
      </c>
      <c r="Z34" s="153"/>
      <c r="AA34" s="144">
        <v>18.5</v>
      </c>
      <c r="AB34" s="144"/>
      <c r="AC34" s="481" t="s">
        <v>3</v>
      </c>
      <c r="AD34" s="484" t="s">
        <v>3</v>
      </c>
      <c r="AE34" s="481" t="s">
        <v>3</v>
      </c>
      <c r="AF34" s="144"/>
      <c r="AG34" s="487" t="s">
        <v>566</v>
      </c>
      <c r="AH34" s="481" t="s">
        <v>3</v>
      </c>
      <c r="AI34" s="490"/>
      <c r="AJ34" s="481" t="s">
        <v>5</v>
      </c>
      <c r="AK34" s="480">
        <v>7.21</v>
      </c>
      <c r="AL34" s="479" t="s">
        <v>51</v>
      </c>
      <c r="AM34" s="141"/>
      <c r="AN34" s="141"/>
      <c r="AO34" s="141"/>
      <c r="AP34" s="141"/>
    </row>
    <row r="35" spans="2:42" ht="12" thickBot="1">
      <c r="B35" s="155">
        <v>72</v>
      </c>
      <c r="C35" s="162">
        <v>202</v>
      </c>
      <c r="D35" s="144" t="s">
        <v>2</v>
      </c>
      <c r="E35" s="144" t="s">
        <v>2</v>
      </c>
      <c r="F35" s="489">
        <v>4.06</v>
      </c>
      <c r="G35" s="152"/>
      <c r="H35" s="144">
        <v>40.8</v>
      </c>
      <c r="I35" s="144"/>
      <c r="J35" s="481" t="s">
        <v>3</v>
      </c>
      <c r="K35" s="16"/>
      <c r="L35" s="488">
        <v>44</v>
      </c>
      <c r="M35" s="37" t="s">
        <v>3</v>
      </c>
      <c r="N35" s="144" t="s">
        <v>565</v>
      </c>
      <c r="O35" s="37" t="s">
        <v>340</v>
      </c>
      <c r="P35" s="36"/>
      <c r="Q35" s="37" t="s">
        <v>373</v>
      </c>
      <c r="R35" s="480">
        <v>4.54</v>
      </c>
      <c r="S35" s="486">
        <v>14</v>
      </c>
      <c r="T35" s="141"/>
      <c r="U35" s="155">
        <v>22</v>
      </c>
      <c r="V35" s="162">
        <v>124</v>
      </c>
      <c r="W35" s="168" t="s">
        <v>51</v>
      </c>
      <c r="X35" s="144">
        <v>12</v>
      </c>
      <c r="Y35" s="137" t="s">
        <v>564</v>
      </c>
      <c r="Z35" s="153"/>
      <c r="AA35" s="144">
        <v>18</v>
      </c>
      <c r="AB35" s="144"/>
      <c r="AC35" s="481" t="s">
        <v>15</v>
      </c>
      <c r="AD35" s="484" t="s">
        <v>3</v>
      </c>
      <c r="AE35" s="481" t="s">
        <v>63</v>
      </c>
      <c r="AF35" s="144"/>
      <c r="AG35" s="487" t="s">
        <v>563</v>
      </c>
      <c r="AH35" s="481" t="s">
        <v>8</v>
      </c>
      <c r="AI35" s="490"/>
      <c r="AJ35" s="481" t="s">
        <v>6</v>
      </c>
      <c r="AK35" s="480">
        <v>7.24</v>
      </c>
      <c r="AL35" s="479" t="s">
        <v>51</v>
      </c>
      <c r="AM35" s="141"/>
      <c r="AN35" s="141"/>
      <c r="AO35" s="141"/>
      <c r="AP35" s="141"/>
    </row>
    <row r="36" spans="2:42" ht="12" thickBot="1">
      <c r="B36" s="155">
        <v>71</v>
      </c>
      <c r="C36" s="162">
        <v>201</v>
      </c>
      <c r="D36" s="144" t="s">
        <v>2</v>
      </c>
      <c r="E36" s="144" t="s">
        <v>2</v>
      </c>
      <c r="F36" s="489">
        <v>4.08</v>
      </c>
      <c r="G36" s="152"/>
      <c r="H36" s="144">
        <v>40.4</v>
      </c>
      <c r="I36" s="144"/>
      <c r="J36" s="481" t="s">
        <v>3</v>
      </c>
      <c r="K36" s="16"/>
      <c r="L36" s="488">
        <v>42</v>
      </c>
      <c r="M36" s="37" t="s">
        <v>3</v>
      </c>
      <c r="N36" s="487" t="s">
        <v>562</v>
      </c>
      <c r="O36" s="37" t="s">
        <v>3</v>
      </c>
      <c r="P36" s="36"/>
      <c r="Q36" s="37" t="s">
        <v>3</v>
      </c>
      <c r="R36" s="480">
        <v>4.57</v>
      </c>
      <c r="S36" s="486" t="s">
        <v>51</v>
      </c>
      <c r="T36" s="141"/>
      <c r="U36" s="155">
        <v>21</v>
      </c>
      <c r="V36" s="162">
        <v>122</v>
      </c>
      <c r="W36" s="168" t="s">
        <v>51</v>
      </c>
      <c r="X36" s="144">
        <v>12.1</v>
      </c>
      <c r="Y36" s="137" t="s">
        <v>561</v>
      </c>
      <c r="Z36" s="153"/>
      <c r="AA36" s="144">
        <v>17.5</v>
      </c>
      <c r="AB36" s="144"/>
      <c r="AC36" s="481" t="s">
        <v>3</v>
      </c>
      <c r="AD36" s="493">
        <v>7</v>
      </c>
      <c r="AE36" s="481" t="s">
        <v>3</v>
      </c>
      <c r="AF36" s="144"/>
      <c r="AG36" s="487" t="s">
        <v>560</v>
      </c>
      <c r="AH36" s="481" t="s">
        <v>3</v>
      </c>
      <c r="AI36" s="490"/>
      <c r="AJ36" s="481" t="s">
        <v>7</v>
      </c>
      <c r="AK36" s="480">
        <v>7.27</v>
      </c>
      <c r="AL36" s="479" t="s">
        <v>51</v>
      </c>
      <c r="AM36" s="141"/>
      <c r="AN36" s="141"/>
      <c r="AO36" s="141"/>
      <c r="AP36" s="141"/>
    </row>
    <row r="37" spans="2:42" s="165" customFormat="1" ht="11.25" thickBot="1">
      <c r="B37" s="173">
        <v>70</v>
      </c>
      <c r="C37" s="178">
        <v>200</v>
      </c>
      <c r="D37" s="168">
        <v>5.2</v>
      </c>
      <c r="E37" s="168">
        <v>9.4</v>
      </c>
      <c r="F37" s="499">
        <v>4.1</v>
      </c>
      <c r="G37" s="177"/>
      <c r="H37" s="144">
        <v>40</v>
      </c>
      <c r="I37" s="168"/>
      <c r="J37" s="495" t="s">
        <v>334</v>
      </c>
      <c r="K37" s="17"/>
      <c r="L37" s="498">
        <v>40</v>
      </c>
      <c r="M37" s="33" t="s">
        <v>18</v>
      </c>
      <c r="N37" s="168" t="s">
        <v>559</v>
      </c>
      <c r="O37" s="37" t="s">
        <v>3</v>
      </c>
      <c r="P37" s="35"/>
      <c r="Q37" s="33" t="s">
        <v>372</v>
      </c>
      <c r="R37" s="494">
        <v>5</v>
      </c>
      <c r="S37" s="479">
        <v>13</v>
      </c>
      <c r="T37" s="174"/>
      <c r="U37" s="173">
        <v>20</v>
      </c>
      <c r="V37" s="178">
        <v>120</v>
      </c>
      <c r="W37" s="144">
        <v>6.4</v>
      </c>
      <c r="X37" s="144">
        <v>12.2</v>
      </c>
      <c r="Y37" s="170" t="s">
        <v>558</v>
      </c>
      <c r="Z37" s="171"/>
      <c r="AA37" s="144">
        <v>17</v>
      </c>
      <c r="AB37" s="168"/>
      <c r="AC37" s="495" t="s">
        <v>18</v>
      </c>
      <c r="AD37" s="484" t="s">
        <v>3</v>
      </c>
      <c r="AE37" s="481" t="s">
        <v>3</v>
      </c>
      <c r="AF37" s="168"/>
      <c r="AG37" s="497" t="s">
        <v>557</v>
      </c>
      <c r="AH37" s="495" t="s">
        <v>9</v>
      </c>
      <c r="AI37" s="496"/>
      <c r="AJ37" s="495" t="s">
        <v>8</v>
      </c>
      <c r="AK37" s="494">
        <v>7.3</v>
      </c>
      <c r="AL37" s="479" t="s">
        <v>51</v>
      </c>
      <c r="AM37" s="174"/>
      <c r="AN37" s="174"/>
      <c r="AO37" s="174"/>
      <c r="AP37" s="174"/>
    </row>
    <row r="38" spans="2:42" ht="12" thickBot="1">
      <c r="B38" s="155">
        <v>69</v>
      </c>
      <c r="C38" s="162">
        <v>199</v>
      </c>
      <c r="D38" s="144" t="s">
        <v>2</v>
      </c>
      <c r="E38" s="144" t="s">
        <v>2</v>
      </c>
      <c r="F38" s="489">
        <v>4.12000000000001</v>
      </c>
      <c r="G38" s="152"/>
      <c r="H38" s="144">
        <v>39.6</v>
      </c>
      <c r="I38" s="144"/>
      <c r="J38" s="481" t="s">
        <v>3</v>
      </c>
      <c r="K38" s="16"/>
      <c r="L38" s="488">
        <v>39</v>
      </c>
      <c r="M38" s="37" t="s">
        <v>3</v>
      </c>
      <c r="N38" s="487" t="s">
        <v>556</v>
      </c>
      <c r="O38" s="37" t="s">
        <v>3</v>
      </c>
      <c r="P38" s="36"/>
      <c r="Q38" s="37" t="s">
        <v>3</v>
      </c>
      <c r="R38" s="480">
        <v>5.03</v>
      </c>
      <c r="S38" s="486" t="s">
        <v>51</v>
      </c>
      <c r="T38" s="141"/>
      <c r="U38" s="155">
        <v>19</v>
      </c>
      <c r="V38" s="162">
        <v>117</v>
      </c>
      <c r="W38" s="168" t="s">
        <v>51</v>
      </c>
      <c r="X38" s="144">
        <v>12.3</v>
      </c>
      <c r="Y38" s="137" t="s">
        <v>555</v>
      </c>
      <c r="Z38" s="153"/>
      <c r="AA38" s="144">
        <v>16.5</v>
      </c>
      <c r="AB38" s="144"/>
      <c r="AC38" s="481" t="s">
        <v>3</v>
      </c>
      <c r="AD38" s="484" t="s">
        <v>3</v>
      </c>
      <c r="AE38" s="481" t="s">
        <v>64</v>
      </c>
      <c r="AF38" s="144"/>
      <c r="AG38" s="487" t="s">
        <v>554</v>
      </c>
      <c r="AH38" s="481" t="s">
        <v>3</v>
      </c>
      <c r="AI38" s="490"/>
      <c r="AJ38" s="481" t="s">
        <v>9</v>
      </c>
      <c r="AK38" s="480">
        <v>7.34</v>
      </c>
      <c r="AL38" s="479" t="s">
        <v>51</v>
      </c>
      <c r="AM38" s="141"/>
      <c r="AN38" s="141"/>
      <c r="AO38" s="141"/>
      <c r="AP38" s="141"/>
    </row>
    <row r="39" spans="2:42" ht="12" thickBot="1">
      <c r="B39" s="155">
        <v>68</v>
      </c>
      <c r="C39" s="162">
        <v>198</v>
      </c>
      <c r="D39" s="144" t="s">
        <v>2</v>
      </c>
      <c r="E39" s="144" t="s">
        <v>2</v>
      </c>
      <c r="F39" s="489">
        <v>4.14000000000001</v>
      </c>
      <c r="G39" s="152"/>
      <c r="H39" s="144">
        <v>39.2</v>
      </c>
      <c r="I39" s="144"/>
      <c r="J39" s="481" t="s">
        <v>328</v>
      </c>
      <c r="K39" s="16"/>
      <c r="L39" s="488">
        <v>38</v>
      </c>
      <c r="M39" s="37" t="s">
        <v>3</v>
      </c>
      <c r="N39" s="144" t="s">
        <v>553</v>
      </c>
      <c r="O39" s="37" t="s">
        <v>334</v>
      </c>
      <c r="P39" s="36"/>
      <c r="Q39" s="37" t="s">
        <v>369</v>
      </c>
      <c r="R39" s="480">
        <v>5.06</v>
      </c>
      <c r="S39" s="486" t="s">
        <v>51</v>
      </c>
      <c r="T39" s="141"/>
      <c r="U39" s="155">
        <v>18</v>
      </c>
      <c r="V39" s="162">
        <v>114</v>
      </c>
      <c r="W39" s="168" t="s">
        <v>51</v>
      </c>
      <c r="X39" s="144">
        <v>12.4</v>
      </c>
      <c r="Y39" s="137" t="s">
        <v>552</v>
      </c>
      <c r="Z39" s="153"/>
      <c r="AA39" s="144">
        <v>16</v>
      </c>
      <c r="AB39" s="144"/>
      <c r="AC39" s="481" t="s">
        <v>21</v>
      </c>
      <c r="AD39" s="493">
        <v>6</v>
      </c>
      <c r="AE39" s="481" t="s">
        <v>3</v>
      </c>
      <c r="AF39" s="144"/>
      <c r="AG39" s="487" t="s">
        <v>551</v>
      </c>
      <c r="AH39" s="481" t="s">
        <v>10</v>
      </c>
      <c r="AI39" s="490"/>
      <c r="AJ39" s="481" t="s">
        <v>10</v>
      </c>
      <c r="AK39" s="480">
        <v>7.38</v>
      </c>
      <c r="AL39" s="479">
        <v>2</v>
      </c>
      <c r="AM39" s="141"/>
      <c r="AN39" s="141"/>
      <c r="AO39" s="141"/>
      <c r="AP39" s="141"/>
    </row>
    <row r="40" spans="2:42" ht="12" thickBot="1">
      <c r="B40" s="155">
        <v>67</v>
      </c>
      <c r="C40" s="162">
        <v>197</v>
      </c>
      <c r="D40" s="144" t="s">
        <v>2</v>
      </c>
      <c r="E40" s="144">
        <v>9.5</v>
      </c>
      <c r="F40" s="489">
        <v>4.16000000000001</v>
      </c>
      <c r="G40" s="152"/>
      <c r="H40" s="144">
        <v>38.8</v>
      </c>
      <c r="I40" s="144"/>
      <c r="J40" s="481" t="s">
        <v>3</v>
      </c>
      <c r="K40" s="16"/>
      <c r="L40" s="488">
        <v>37</v>
      </c>
      <c r="M40" s="37" t="s">
        <v>21</v>
      </c>
      <c r="N40" s="487" t="s">
        <v>550</v>
      </c>
      <c r="O40" s="37" t="s">
        <v>3</v>
      </c>
      <c r="P40" s="36"/>
      <c r="Q40" s="37" t="s">
        <v>3</v>
      </c>
      <c r="R40" s="480">
        <v>5.09</v>
      </c>
      <c r="S40" s="486">
        <v>12</v>
      </c>
      <c r="T40" s="141"/>
      <c r="U40" s="155">
        <v>17</v>
      </c>
      <c r="V40" s="162">
        <v>111</v>
      </c>
      <c r="W40" s="144">
        <v>6.5</v>
      </c>
      <c r="X40" s="144">
        <v>12.5</v>
      </c>
      <c r="Y40" s="137" t="s">
        <v>549</v>
      </c>
      <c r="Z40" s="153"/>
      <c r="AA40" s="144">
        <v>15.5</v>
      </c>
      <c r="AB40" s="144"/>
      <c r="AC40" s="481" t="s">
        <v>3</v>
      </c>
      <c r="AD40" s="484" t="s">
        <v>3</v>
      </c>
      <c r="AE40" s="481" t="s">
        <v>3</v>
      </c>
      <c r="AF40" s="144"/>
      <c r="AG40" s="487" t="s">
        <v>548</v>
      </c>
      <c r="AH40" s="481" t="s">
        <v>12</v>
      </c>
      <c r="AI40" s="490"/>
      <c r="AJ40" s="481" t="s">
        <v>12</v>
      </c>
      <c r="AK40" s="480">
        <v>7.43</v>
      </c>
      <c r="AL40" s="479" t="s">
        <v>51</v>
      </c>
      <c r="AM40" s="141"/>
      <c r="AN40" s="141"/>
      <c r="AO40" s="141"/>
      <c r="AP40" s="141"/>
    </row>
    <row r="41" spans="2:42" ht="12" thickBot="1">
      <c r="B41" s="155">
        <v>66</v>
      </c>
      <c r="C41" s="162">
        <v>196</v>
      </c>
      <c r="D41" s="144" t="s">
        <v>2</v>
      </c>
      <c r="E41" s="144" t="s">
        <v>2</v>
      </c>
      <c r="F41" s="489">
        <v>4.18000000000001</v>
      </c>
      <c r="G41" s="152"/>
      <c r="H41" s="144">
        <v>38.4</v>
      </c>
      <c r="I41" s="144"/>
      <c r="J41" s="481" t="s">
        <v>322</v>
      </c>
      <c r="K41" s="16"/>
      <c r="L41" s="488">
        <v>36</v>
      </c>
      <c r="M41" s="37" t="s">
        <v>3</v>
      </c>
      <c r="N41" s="144" t="s">
        <v>547</v>
      </c>
      <c r="O41" s="37" t="s">
        <v>3</v>
      </c>
      <c r="P41" s="36"/>
      <c r="Q41" s="37" t="s">
        <v>367</v>
      </c>
      <c r="R41" s="480">
        <v>5.12</v>
      </c>
      <c r="S41" s="486" t="s">
        <v>51</v>
      </c>
      <c r="T41" s="141"/>
      <c r="U41" s="155">
        <v>16</v>
      </c>
      <c r="V41" s="162">
        <v>108</v>
      </c>
      <c r="W41" s="168" t="s">
        <v>51</v>
      </c>
      <c r="X41" s="144">
        <v>12.6</v>
      </c>
      <c r="Y41" s="137" t="s">
        <v>546</v>
      </c>
      <c r="Z41" s="153"/>
      <c r="AA41" s="144">
        <v>15</v>
      </c>
      <c r="AB41" s="144"/>
      <c r="AC41" s="481" t="s">
        <v>24</v>
      </c>
      <c r="AD41" s="484" t="s">
        <v>3</v>
      </c>
      <c r="AE41" s="481" t="s">
        <v>65</v>
      </c>
      <c r="AF41" s="144"/>
      <c r="AG41" s="487" t="s">
        <v>545</v>
      </c>
      <c r="AH41" s="481" t="s">
        <v>15</v>
      </c>
      <c r="AI41" s="490"/>
      <c r="AJ41" s="481" t="s">
        <v>15</v>
      </c>
      <c r="AK41" s="480">
        <v>7.48</v>
      </c>
      <c r="AL41" s="479" t="s">
        <v>51</v>
      </c>
      <c r="AM41" s="141"/>
      <c r="AN41" s="141"/>
      <c r="AO41" s="141"/>
      <c r="AP41" s="141"/>
    </row>
    <row r="42" spans="2:42" ht="12" thickBot="1">
      <c r="B42" s="155">
        <v>65</v>
      </c>
      <c r="C42" s="162">
        <v>195</v>
      </c>
      <c r="D42" s="144">
        <v>5.3</v>
      </c>
      <c r="E42" s="144" t="s">
        <v>2</v>
      </c>
      <c r="F42" s="489">
        <v>4.20000000000001</v>
      </c>
      <c r="G42" s="152"/>
      <c r="H42" s="144">
        <v>38</v>
      </c>
      <c r="I42" s="144"/>
      <c r="J42" s="481" t="s">
        <v>3</v>
      </c>
      <c r="K42" s="16"/>
      <c r="L42" s="488">
        <v>35</v>
      </c>
      <c r="M42" s="37" t="s">
        <v>3</v>
      </c>
      <c r="N42" s="487" t="s">
        <v>544</v>
      </c>
      <c r="O42" s="37" t="s">
        <v>3</v>
      </c>
      <c r="P42" s="36"/>
      <c r="Q42" s="37" t="s">
        <v>3</v>
      </c>
      <c r="R42" s="480">
        <v>5.15</v>
      </c>
      <c r="S42" s="486" t="s">
        <v>51</v>
      </c>
      <c r="T42" s="141"/>
      <c r="U42" s="155">
        <v>15</v>
      </c>
      <c r="V42" s="162">
        <v>105</v>
      </c>
      <c r="W42" s="144">
        <v>6.6</v>
      </c>
      <c r="X42" s="144">
        <v>12.7</v>
      </c>
      <c r="Y42" s="137" t="s">
        <v>543</v>
      </c>
      <c r="Z42" s="153"/>
      <c r="AA42" s="144">
        <v>14.5</v>
      </c>
      <c r="AB42" s="144"/>
      <c r="AC42" s="481" t="s">
        <v>3</v>
      </c>
      <c r="AD42" s="493">
        <v>5</v>
      </c>
      <c r="AE42" s="481" t="s">
        <v>3</v>
      </c>
      <c r="AF42" s="144"/>
      <c r="AG42" s="487" t="s">
        <v>444</v>
      </c>
      <c r="AH42" s="481" t="s">
        <v>18</v>
      </c>
      <c r="AI42" s="490"/>
      <c r="AJ42" s="481" t="s">
        <v>18</v>
      </c>
      <c r="AK42" s="480">
        <v>7.53</v>
      </c>
      <c r="AL42" s="479" t="s">
        <v>51</v>
      </c>
      <c r="AM42" s="141"/>
      <c r="AN42" s="141"/>
      <c r="AO42" s="141"/>
      <c r="AP42" s="141"/>
    </row>
    <row r="43" spans="2:42" ht="12" thickBot="1">
      <c r="B43" s="155">
        <v>64</v>
      </c>
      <c r="C43" s="162">
        <v>194</v>
      </c>
      <c r="D43" s="144" t="s">
        <v>2</v>
      </c>
      <c r="E43" s="144">
        <v>9.6</v>
      </c>
      <c r="F43" s="489">
        <v>4.22000000000001</v>
      </c>
      <c r="G43" s="152"/>
      <c r="H43" s="144">
        <v>37.6</v>
      </c>
      <c r="I43" s="144"/>
      <c r="J43" s="481" t="s">
        <v>319</v>
      </c>
      <c r="K43" s="16"/>
      <c r="L43" s="488">
        <v>34</v>
      </c>
      <c r="M43" s="37" t="s">
        <v>24</v>
      </c>
      <c r="N43" s="144" t="s">
        <v>542</v>
      </c>
      <c r="O43" s="37" t="s">
        <v>328</v>
      </c>
      <c r="P43" s="36"/>
      <c r="Q43" s="37" t="s">
        <v>365</v>
      </c>
      <c r="R43" s="480">
        <v>5.18</v>
      </c>
      <c r="S43" s="486">
        <v>11</v>
      </c>
      <c r="T43" s="141"/>
      <c r="U43" s="155">
        <v>14</v>
      </c>
      <c r="V43" s="162">
        <v>102</v>
      </c>
      <c r="W43" s="144" t="s">
        <v>51</v>
      </c>
      <c r="X43" s="144">
        <v>12.8</v>
      </c>
      <c r="Y43" s="137" t="s">
        <v>541</v>
      </c>
      <c r="Z43" s="153"/>
      <c r="AA43" s="144">
        <v>14</v>
      </c>
      <c r="AB43" s="144"/>
      <c r="AC43" s="481" t="s">
        <v>27</v>
      </c>
      <c r="AD43" s="484" t="s">
        <v>3</v>
      </c>
      <c r="AE43" s="481" t="s">
        <v>3</v>
      </c>
      <c r="AF43" s="144"/>
      <c r="AG43" s="487" t="s">
        <v>442</v>
      </c>
      <c r="AH43" s="481" t="s">
        <v>21</v>
      </c>
      <c r="AI43" s="490"/>
      <c r="AJ43" s="481" t="s">
        <v>21</v>
      </c>
      <c r="AK43" s="480">
        <v>7.58</v>
      </c>
      <c r="AL43" s="479" t="s">
        <v>51</v>
      </c>
      <c r="AM43" s="141"/>
      <c r="AN43" s="141"/>
      <c r="AO43" s="141"/>
      <c r="AP43" s="141"/>
    </row>
    <row r="44" spans="2:42" ht="12" thickBot="1">
      <c r="B44" s="155">
        <v>63</v>
      </c>
      <c r="C44" s="162">
        <v>193</v>
      </c>
      <c r="D44" s="144" t="s">
        <v>2</v>
      </c>
      <c r="E44" s="144" t="s">
        <v>2</v>
      </c>
      <c r="F44" s="489">
        <v>4.24000000000001</v>
      </c>
      <c r="G44" s="152"/>
      <c r="H44" s="144">
        <v>37.2</v>
      </c>
      <c r="I44" s="144"/>
      <c r="J44" s="481" t="s">
        <v>3</v>
      </c>
      <c r="K44" s="16"/>
      <c r="L44" s="488">
        <v>33</v>
      </c>
      <c r="M44" s="37" t="s">
        <v>3</v>
      </c>
      <c r="N44" s="487" t="s">
        <v>540</v>
      </c>
      <c r="O44" s="37" t="s">
        <v>3</v>
      </c>
      <c r="P44" s="36"/>
      <c r="Q44" s="37" t="s">
        <v>3</v>
      </c>
      <c r="R44" s="480">
        <v>5.21</v>
      </c>
      <c r="S44" s="486" t="s">
        <v>51</v>
      </c>
      <c r="T44" s="141"/>
      <c r="U44" s="155">
        <v>13</v>
      </c>
      <c r="V44" s="162">
        <v>99</v>
      </c>
      <c r="W44" s="144">
        <v>6.7</v>
      </c>
      <c r="X44" s="144">
        <v>12.9</v>
      </c>
      <c r="Y44" s="137" t="s">
        <v>539</v>
      </c>
      <c r="Z44" s="153"/>
      <c r="AA44" s="144">
        <v>13.5</v>
      </c>
      <c r="AB44" s="144"/>
      <c r="AC44" s="481" t="s">
        <v>3</v>
      </c>
      <c r="AD44" s="484" t="s">
        <v>3</v>
      </c>
      <c r="AE44" s="481" t="s">
        <v>66</v>
      </c>
      <c r="AF44" s="144"/>
      <c r="AG44" s="487" t="s">
        <v>439</v>
      </c>
      <c r="AH44" s="481" t="s">
        <v>24</v>
      </c>
      <c r="AI44" s="490"/>
      <c r="AJ44" s="481" t="s">
        <v>24</v>
      </c>
      <c r="AK44" s="480">
        <v>8.04</v>
      </c>
      <c r="AL44" s="479" t="s">
        <v>51</v>
      </c>
      <c r="AM44" s="141"/>
      <c r="AN44" s="141"/>
      <c r="AO44" s="141"/>
      <c r="AP44" s="141"/>
    </row>
    <row r="45" spans="2:42" ht="12" thickBot="1">
      <c r="B45" s="155">
        <v>62</v>
      </c>
      <c r="C45" s="162">
        <v>192</v>
      </c>
      <c r="D45" s="144" t="s">
        <v>2</v>
      </c>
      <c r="E45" s="144" t="s">
        <v>51</v>
      </c>
      <c r="F45" s="489">
        <v>4.26000000000001</v>
      </c>
      <c r="G45" s="152"/>
      <c r="H45" s="144">
        <v>36.8</v>
      </c>
      <c r="I45" s="144"/>
      <c r="J45" s="481" t="s">
        <v>316</v>
      </c>
      <c r="K45" s="16"/>
      <c r="L45" s="488">
        <v>32</v>
      </c>
      <c r="M45" s="37" t="s">
        <v>3</v>
      </c>
      <c r="N45" s="144" t="s">
        <v>538</v>
      </c>
      <c r="O45" s="37" t="s">
        <v>3</v>
      </c>
      <c r="P45" s="36"/>
      <c r="Q45" s="37" t="s">
        <v>363</v>
      </c>
      <c r="R45" s="480">
        <v>5.24</v>
      </c>
      <c r="S45" s="486" t="s">
        <v>51</v>
      </c>
      <c r="T45" s="141"/>
      <c r="U45" s="155">
        <v>12</v>
      </c>
      <c r="V45" s="162">
        <v>96</v>
      </c>
      <c r="W45" s="144">
        <v>6.8</v>
      </c>
      <c r="X45" s="144">
        <v>13</v>
      </c>
      <c r="Y45" s="137" t="s">
        <v>537</v>
      </c>
      <c r="Z45" s="153"/>
      <c r="AA45" s="144">
        <v>13</v>
      </c>
      <c r="AB45" s="144"/>
      <c r="AC45" s="481" t="s">
        <v>30</v>
      </c>
      <c r="AD45" s="493">
        <v>4</v>
      </c>
      <c r="AE45" s="481" t="s">
        <v>3</v>
      </c>
      <c r="AF45" s="144"/>
      <c r="AG45" s="487" t="s">
        <v>436</v>
      </c>
      <c r="AH45" s="481" t="s">
        <v>27</v>
      </c>
      <c r="AI45" s="490"/>
      <c r="AJ45" s="481" t="s">
        <v>27</v>
      </c>
      <c r="AK45" s="480">
        <v>8.1</v>
      </c>
      <c r="AL45" s="479" t="s">
        <v>51</v>
      </c>
      <c r="AM45" s="141"/>
      <c r="AN45" s="141"/>
      <c r="AO45" s="141"/>
      <c r="AP45" s="141"/>
    </row>
    <row r="46" spans="2:42" ht="12" thickBot="1">
      <c r="B46" s="155">
        <v>61</v>
      </c>
      <c r="C46" s="162">
        <v>191</v>
      </c>
      <c r="D46" s="144" t="s">
        <v>2</v>
      </c>
      <c r="E46" s="144">
        <v>9.7</v>
      </c>
      <c r="F46" s="489">
        <v>4.28000000000001</v>
      </c>
      <c r="G46" s="152"/>
      <c r="H46" s="144">
        <v>36.4</v>
      </c>
      <c r="I46" s="144"/>
      <c r="J46" s="481" t="s">
        <v>3</v>
      </c>
      <c r="K46" s="16"/>
      <c r="L46" s="488">
        <v>31</v>
      </c>
      <c r="M46" s="37" t="s">
        <v>27</v>
      </c>
      <c r="N46" s="487" t="s">
        <v>536</v>
      </c>
      <c r="O46" s="37" t="s">
        <v>322</v>
      </c>
      <c r="P46" s="36"/>
      <c r="Q46" s="37" t="s">
        <v>3</v>
      </c>
      <c r="R46" s="480">
        <v>5.27</v>
      </c>
      <c r="S46" s="486" t="s">
        <v>51</v>
      </c>
      <c r="T46" s="141"/>
      <c r="U46" s="155">
        <v>11</v>
      </c>
      <c r="V46" s="162">
        <v>93</v>
      </c>
      <c r="W46" s="144">
        <v>6.9</v>
      </c>
      <c r="X46" s="144">
        <v>13.2</v>
      </c>
      <c r="Y46" s="137" t="s">
        <v>535</v>
      </c>
      <c r="Z46" s="153"/>
      <c r="AA46" s="144">
        <v>12.5</v>
      </c>
      <c r="AB46" s="144"/>
      <c r="AC46" s="481" t="s">
        <v>3</v>
      </c>
      <c r="AD46" s="484" t="s">
        <v>3</v>
      </c>
      <c r="AE46" s="481" t="s">
        <v>3</v>
      </c>
      <c r="AF46" s="144"/>
      <c r="AG46" s="487" t="s">
        <v>433</v>
      </c>
      <c r="AH46" s="481" t="s">
        <v>30</v>
      </c>
      <c r="AI46" s="490"/>
      <c r="AJ46" s="481" t="s">
        <v>30</v>
      </c>
      <c r="AK46" s="480">
        <v>8.17</v>
      </c>
      <c r="AL46" s="479" t="s">
        <v>51</v>
      </c>
      <c r="AM46" s="141"/>
      <c r="AN46" s="141"/>
      <c r="AO46" s="141"/>
      <c r="AP46" s="141"/>
    </row>
    <row r="47" spans="2:42" s="165" customFormat="1" ht="11.25" thickBot="1">
      <c r="B47" s="173">
        <v>60</v>
      </c>
      <c r="C47" s="178">
        <v>190</v>
      </c>
      <c r="D47" s="168">
        <v>5.4</v>
      </c>
      <c r="E47" s="168" t="s">
        <v>51</v>
      </c>
      <c r="F47" s="499">
        <v>4.30000000000001</v>
      </c>
      <c r="G47" s="177"/>
      <c r="H47" s="144">
        <v>36</v>
      </c>
      <c r="I47" s="168"/>
      <c r="J47" s="495" t="s">
        <v>312</v>
      </c>
      <c r="K47" s="17"/>
      <c r="L47" s="498">
        <v>30</v>
      </c>
      <c r="M47" s="37" t="s">
        <v>3</v>
      </c>
      <c r="N47" s="168" t="s">
        <v>534</v>
      </c>
      <c r="O47" s="37" t="s">
        <v>3</v>
      </c>
      <c r="P47" s="35"/>
      <c r="Q47" s="33" t="s">
        <v>361</v>
      </c>
      <c r="R47" s="494">
        <v>5.3</v>
      </c>
      <c r="S47" s="479">
        <v>10</v>
      </c>
      <c r="T47" s="174"/>
      <c r="U47" s="173">
        <v>10</v>
      </c>
      <c r="V47" s="178">
        <v>90</v>
      </c>
      <c r="W47" s="168">
        <v>7</v>
      </c>
      <c r="X47" s="144">
        <v>13.4</v>
      </c>
      <c r="Y47" s="170" t="s">
        <v>533</v>
      </c>
      <c r="Z47" s="171"/>
      <c r="AA47" s="144">
        <v>12</v>
      </c>
      <c r="AB47" s="168"/>
      <c r="AC47" s="495" t="s">
        <v>33</v>
      </c>
      <c r="AD47" s="484" t="s">
        <v>3</v>
      </c>
      <c r="AE47" s="481"/>
      <c r="AF47" s="168"/>
      <c r="AG47" s="497" t="s">
        <v>430</v>
      </c>
      <c r="AH47" s="495" t="s">
        <v>33</v>
      </c>
      <c r="AI47" s="496"/>
      <c r="AJ47" s="495" t="s">
        <v>33</v>
      </c>
      <c r="AK47" s="494">
        <v>8.25</v>
      </c>
      <c r="AL47" s="479">
        <v>1</v>
      </c>
      <c r="AM47" s="174"/>
      <c r="AN47" s="174"/>
      <c r="AO47" s="174"/>
      <c r="AP47" s="174"/>
    </row>
    <row r="48" spans="2:42" ht="12" thickBot="1">
      <c r="B48" s="155">
        <v>59</v>
      </c>
      <c r="C48" s="162">
        <v>189</v>
      </c>
      <c r="D48" s="144" t="s">
        <v>2</v>
      </c>
      <c r="E48" s="144" t="s">
        <v>2</v>
      </c>
      <c r="F48" s="489">
        <v>4.32000000000001</v>
      </c>
      <c r="G48" s="152"/>
      <c r="H48" s="144">
        <v>35.6</v>
      </c>
      <c r="I48" s="144"/>
      <c r="J48" s="481" t="s">
        <v>3</v>
      </c>
      <c r="K48" s="16"/>
      <c r="L48" s="488">
        <v>29</v>
      </c>
      <c r="M48" s="37" t="s">
        <v>3</v>
      </c>
      <c r="N48" s="487" t="s">
        <v>532</v>
      </c>
      <c r="O48" s="37" t="s">
        <v>3</v>
      </c>
      <c r="P48" s="36"/>
      <c r="Q48" s="37" t="s">
        <v>3</v>
      </c>
      <c r="R48" s="480">
        <v>5.33</v>
      </c>
      <c r="S48" s="486" t="s">
        <v>51</v>
      </c>
      <c r="T48" s="141"/>
      <c r="U48" s="155">
        <v>9</v>
      </c>
      <c r="V48" s="162">
        <v>86</v>
      </c>
      <c r="W48" s="144">
        <v>7.1</v>
      </c>
      <c r="X48" s="144">
        <v>13.6</v>
      </c>
      <c r="Y48" s="137" t="s">
        <v>531</v>
      </c>
      <c r="Z48" s="153"/>
      <c r="AA48" s="144">
        <v>11.3</v>
      </c>
      <c r="AB48" s="144"/>
      <c r="AC48" s="481" t="s">
        <v>35</v>
      </c>
      <c r="AD48" s="493">
        <v>3</v>
      </c>
      <c r="AE48" s="481" t="s">
        <v>67</v>
      </c>
      <c r="AF48" s="144"/>
      <c r="AG48" s="487" t="s">
        <v>427</v>
      </c>
      <c r="AH48" s="481" t="s">
        <v>35</v>
      </c>
      <c r="AI48" s="490"/>
      <c r="AJ48" s="481" t="s">
        <v>35</v>
      </c>
      <c r="AK48" s="480">
        <v>8.33</v>
      </c>
      <c r="AL48" s="479" t="s">
        <v>51</v>
      </c>
      <c r="AM48" s="141"/>
      <c r="AN48" s="141"/>
      <c r="AO48" s="141"/>
      <c r="AP48" s="141"/>
    </row>
    <row r="49" spans="2:42" ht="12" thickBot="1">
      <c r="B49" s="155">
        <v>58</v>
      </c>
      <c r="C49" s="162">
        <v>188</v>
      </c>
      <c r="D49" s="144" t="s">
        <v>2</v>
      </c>
      <c r="E49" s="144">
        <v>9.8</v>
      </c>
      <c r="F49" s="489">
        <v>4.34000000000001</v>
      </c>
      <c r="G49" s="152"/>
      <c r="H49" s="144">
        <v>35.2</v>
      </c>
      <c r="I49" s="144"/>
      <c r="J49" s="481" t="s">
        <v>308</v>
      </c>
      <c r="K49" s="16"/>
      <c r="L49" s="488">
        <v>28</v>
      </c>
      <c r="M49" s="37" t="s">
        <v>30</v>
      </c>
      <c r="N49" s="144" t="s">
        <v>530</v>
      </c>
      <c r="O49" s="37" t="s">
        <v>319</v>
      </c>
      <c r="P49" s="36"/>
      <c r="Q49" s="37" t="s">
        <v>360</v>
      </c>
      <c r="R49" s="480">
        <v>5.36</v>
      </c>
      <c r="S49" s="486" t="s">
        <v>51</v>
      </c>
      <c r="T49" s="141" t="s">
        <v>68</v>
      </c>
      <c r="U49" s="155">
        <v>8</v>
      </c>
      <c r="V49" s="162">
        <v>82</v>
      </c>
      <c r="W49" s="144">
        <v>7.2</v>
      </c>
      <c r="X49" s="144">
        <v>13.8</v>
      </c>
      <c r="Y49" s="137" t="s">
        <v>529</v>
      </c>
      <c r="Z49" s="153"/>
      <c r="AA49" s="144">
        <v>10.5</v>
      </c>
      <c r="AB49" s="144"/>
      <c r="AC49" s="481" t="s">
        <v>37</v>
      </c>
      <c r="AD49" s="484" t="s">
        <v>3</v>
      </c>
      <c r="AE49" s="481" t="s">
        <v>3</v>
      </c>
      <c r="AF49" s="144"/>
      <c r="AG49" s="491" t="s">
        <v>425</v>
      </c>
      <c r="AH49" s="481" t="s">
        <v>37</v>
      </c>
      <c r="AI49" s="490"/>
      <c r="AJ49" s="481" t="s">
        <v>37</v>
      </c>
      <c r="AK49" s="480">
        <v>8.41</v>
      </c>
      <c r="AL49" s="479" t="s">
        <v>51</v>
      </c>
      <c r="AM49" s="141"/>
      <c r="AN49" s="141"/>
      <c r="AO49" s="141"/>
      <c r="AP49" s="141"/>
    </row>
    <row r="50" spans="2:42" ht="12" thickBot="1">
      <c r="B50" s="155">
        <v>57</v>
      </c>
      <c r="C50" s="162">
        <v>187</v>
      </c>
      <c r="D50" s="144" t="s">
        <v>2</v>
      </c>
      <c r="E50" s="144" t="s">
        <v>2</v>
      </c>
      <c r="F50" s="489">
        <v>4.36000000000001</v>
      </c>
      <c r="G50" s="152"/>
      <c r="H50" s="144">
        <v>34.8</v>
      </c>
      <c r="I50" s="144"/>
      <c r="J50" s="481" t="s">
        <v>3</v>
      </c>
      <c r="K50" s="16"/>
      <c r="L50" s="488">
        <v>27</v>
      </c>
      <c r="M50" s="37" t="s">
        <v>3</v>
      </c>
      <c r="N50" s="487" t="s">
        <v>528</v>
      </c>
      <c r="O50" s="37" t="s">
        <v>3</v>
      </c>
      <c r="P50" s="36"/>
      <c r="Q50" s="37" t="s">
        <v>3</v>
      </c>
      <c r="R50" s="480">
        <v>5.39</v>
      </c>
      <c r="S50" s="486" t="s">
        <v>51</v>
      </c>
      <c r="T50" s="141"/>
      <c r="U50" s="155">
        <v>7</v>
      </c>
      <c r="V50" s="162">
        <v>78</v>
      </c>
      <c r="W50" s="144">
        <v>7.3</v>
      </c>
      <c r="X50" s="144" t="s">
        <v>527</v>
      </c>
      <c r="Y50" s="137" t="s">
        <v>526</v>
      </c>
      <c r="Z50" s="153"/>
      <c r="AA50" s="144">
        <v>9.7</v>
      </c>
      <c r="AB50" s="144"/>
      <c r="AC50" s="481" t="s">
        <v>38</v>
      </c>
      <c r="AD50" s="484" t="s">
        <v>3</v>
      </c>
      <c r="AE50" s="481" t="s">
        <v>3</v>
      </c>
      <c r="AF50" s="133"/>
      <c r="AG50" s="491" t="s">
        <v>423</v>
      </c>
      <c r="AH50" s="481" t="s">
        <v>38</v>
      </c>
      <c r="AI50" s="490"/>
      <c r="AJ50" s="481" t="s">
        <v>38</v>
      </c>
      <c r="AK50" s="480">
        <v>8.5</v>
      </c>
      <c r="AL50" s="479" t="s">
        <v>51</v>
      </c>
      <c r="AM50" s="141"/>
      <c r="AN50" s="141"/>
      <c r="AO50" s="141"/>
      <c r="AP50" s="141"/>
    </row>
    <row r="51" spans="2:42" ht="12" thickBot="1">
      <c r="B51" s="155">
        <v>56</v>
      </c>
      <c r="C51" s="162">
        <v>186</v>
      </c>
      <c r="D51" s="144" t="s">
        <v>2</v>
      </c>
      <c r="E51" s="144" t="s">
        <v>51</v>
      </c>
      <c r="F51" s="489">
        <v>4.38000000000001</v>
      </c>
      <c r="G51" s="152"/>
      <c r="H51" s="144">
        <v>34.4</v>
      </c>
      <c r="I51" s="144"/>
      <c r="J51" s="481" t="s">
        <v>304</v>
      </c>
      <c r="K51" s="16"/>
      <c r="L51" s="488">
        <v>26</v>
      </c>
      <c r="M51" s="37" t="s">
        <v>3</v>
      </c>
      <c r="N51" s="144" t="s">
        <v>525</v>
      </c>
      <c r="O51" s="37" t="s">
        <v>3</v>
      </c>
      <c r="P51" s="36"/>
      <c r="Q51" s="37" t="s">
        <v>357</v>
      </c>
      <c r="R51" s="480">
        <v>5.42</v>
      </c>
      <c r="S51" s="486">
        <v>9</v>
      </c>
      <c r="T51" s="141"/>
      <c r="U51" s="155">
        <v>6</v>
      </c>
      <c r="V51" s="162">
        <v>74</v>
      </c>
      <c r="W51" s="144">
        <v>7.4</v>
      </c>
      <c r="X51" s="144" t="s">
        <v>524</v>
      </c>
      <c r="Y51" s="137" t="s">
        <v>523</v>
      </c>
      <c r="Z51" s="153"/>
      <c r="AA51" s="144">
        <v>8.9</v>
      </c>
      <c r="AB51" s="144"/>
      <c r="AC51" s="481" t="s">
        <v>40</v>
      </c>
      <c r="AD51" s="493">
        <v>2</v>
      </c>
      <c r="AE51" s="481" t="s">
        <v>3</v>
      </c>
      <c r="AF51" s="133"/>
      <c r="AG51" s="491" t="s">
        <v>421</v>
      </c>
      <c r="AH51" s="481" t="s">
        <v>40</v>
      </c>
      <c r="AI51" s="490"/>
      <c r="AJ51" s="481" t="s">
        <v>40</v>
      </c>
      <c r="AK51" s="480">
        <v>9</v>
      </c>
      <c r="AL51" s="479" t="s">
        <v>51</v>
      </c>
      <c r="AM51" s="141"/>
      <c r="AN51" s="141"/>
      <c r="AO51" s="141"/>
      <c r="AP51" s="141"/>
    </row>
    <row r="52" spans="2:42" ht="12" thickBot="1">
      <c r="B52" s="155">
        <v>55</v>
      </c>
      <c r="C52" s="162">
        <v>185</v>
      </c>
      <c r="D52" s="144">
        <v>5.5</v>
      </c>
      <c r="E52" s="144">
        <v>9.9</v>
      </c>
      <c r="F52" s="489">
        <v>4.4</v>
      </c>
      <c r="G52" s="152"/>
      <c r="H52" s="144">
        <v>34</v>
      </c>
      <c r="I52" s="144"/>
      <c r="J52" s="481" t="s">
        <v>3</v>
      </c>
      <c r="K52" s="16"/>
      <c r="L52" s="488">
        <v>25</v>
      </c>
      <c r="M52" s="37" t="s">
        <v>33</v>
      </c>
      <c r="N52" s="487" t="s">
        <v>522</v>
      </c>
      <c r="O52" s="37" t="s">
        <v>316</v>
      </c>
      <c r="P52" s="36"/>
      <c r="Q52" s="37" t="s">
        <v>3</v>
      </c>
      <c r="R52" s="480">
        <v>5.45</v>
      </c>
      <c r="S52" s="486" t="s">
        <v>51</v>
      </c>
      <c r="T52" s="141"/>
      <c r="U52" s="155">
        <v>5</v>
      </c>
      <c r="V52" s="162">
        <v>70</v>
      </c>
      <c r="W52" s="144">
        <v>7.5</v>
      </c>
      <c r="X52" s="144">
        <v>14.5</v>
      </c>
      <c r="Y52" s="137" t="s">
        <v>521</v>
      </c>
      <c r="Z52" s="153"/>
      <c r="AA52" s="144">
        <v>8</v>
      </c>
      <c r="AB52" s="144"/>
      <c r="AC52" s="481" t="s">
        <v>43</v>
      </c>
      <c r="AD52" s="484" t="s">
        <v>3</v>
      </c>
      <c r="AE52" s="481" t="s">
        <v>520</v>
      </c>
      <c r="AF52" s="133"/>
      <c r="AG52" s="491" t="s">
        <v>419</v>
      </c>
      <c r="AH52" s="481" t="s">
        <v>43</v>
      </c>
      <c r="AI52" s="490"/>
      <c r="AJ52" s="481" t="s">
        <v>43</v>
      </c>
      <c r="AK52" s="480">
        <v>9.1</v>
      </c>
      <c r="AL52" s="479" t="s">
        <v>51</v>
      </c>
      <c r="AM52" s="141"/>
      <c r="AN52" s="141"/>
      <c r="AO52" s="141"/>
      <c r="AP52" s="141"/>
    </row>
    <row r="53" spans="2:42" ht="12" thickBot="1">
      <c r="B53" s="155">
        <v>54</v>
      </c>
      <c r="C53" s="162">
        <v>184</v>
      </c>
      <c r="D53" s="144" t="s">
        <v>2</v>
      </c>
      <c r="E53" s="144" t="s">
        <v>51</v>
      </c>
      <c r="F53" s="489">
        <v>4.42</v>
      </c>
      <c r="G53" s="152"/>
      <c r="H53" s="144">
        <v>33.6</v>
      </c>
      <c r="I53" s="144"/>
      <c r="J53" s="481" t="s">
        <v>300</v>
      </c>
      <c r="K53" s="16"/>
      <c r="L53" s="488">
        <v>24</v>
      </c>
      <c r="M53" s="37" t="s">
        <v>3</v>
      </c>
      <c r="N53" s="144" t="s">
        <v>519</v>
      </c>
      <c r="O53" s="37" t="s">
        <v>3</v>
      </c>
      <c r="P53" s="36"/>
      <c r="Q53" s="37" t="s">
        <v>356</v>
      </c>
      <c r="R53" s="480">
        <v>5.48</v>
      </c>
      <c r="S53" s="486" t="s">
        <v>51</v>
      </c>
      <c r="T53" s="141" t="s">
        <v>68</v>
      </c>
      <c r="U53" s="155">
        <v>4</v>
      </c>
      <c r="V53" s="162">
        <v>66</v>
      </c>
      <c r="W53" s="144">
        <v>7.6</v>
      </c>
      <c r="X53" s="144">
        <v>14.8</v>
      </c>
      <c r="Y53" s="137" t="s">
        <v>518</v>
      </c>
      <c r="Z53" s="153"/>
      <c r="AA53" s="144">
        <v>7</v>
      </c>
      <c r="AB53" s="144"/>
      <c r="AC53" s="481" t="s">
        <v>44</v>
      </c>
      <c r="AD53" s="484" t="s">
        <v>3</v>
      </c>
      <c r="AE53" s="481" t="s">
        <v>3</v>
      </c>
      <c r="AF53" s="133"/>
      <c r="AG53" s="491">
        <v>1</v>
      </c>
      <c r="AH53" s="481" t="s">
        <v>44</v>
      </c>
      <c r="AI53" s="490"/>
      <c r="AJ53" s="481" t="s">
        <v>44</v>
      </c>
      <c r="AK53" s="480">
        <v>9.2</v>
      </c>
      <c r="AL53" s="479" t="s">
        <v>51</v>
      </c>
      <c r="AM53" s="141"/>
      <c r="AN53" s="141"/>
      <c r="AO53" s="141"/>
      <c r="AP53" s="141"/>
    </row>
    <row r="54" spans="2:42" ht="12" thickBot="1">
      <c r="B54" s="155">
        <v>53</v>
      </c>
      <c r="C54" s="162">
        <v>183</v>
      </c>
      <c r="D54" s="144" t="s">
        <v>2</v>
      </c>
      <c r="E54" s="144" t="s">
        <v>2</v>
      </c>
      <c r="F54" s="489">
        <v>4.44</v>
      </c>
      <c r="G54" s="152"/>
      <c r="H54" s="144">
        <v>33.2</v>
      </c>
      <c r="I54" s="144"/>
      <c r="J54" s="481" t="s">
        <v>3</v>
      </c>
      <c r="K54" s="16"/>
      <c r="L54" s="488">
        <v>23</v>
      </c>
      <c r="M54" s="37" t="s">
        <v>3</v>
      </c>
      <c r="N54" s="487" t="s">
        <v>517</v>
      </c>
      <c r="O54" s="37" t="s">
        <v>3</v>
      </c>
      <c r="P54" s="36"/>
      <c r="Q54" s="37" t="s">
        <v>3</v>
      </c>
      <c r="R54" s="480">
        <v>5.51</v>
      </c>
      <c r="S54" s="486" t="s">
        <v>51</v>
      </c>
      <c r="T54" s="141"/>
      <c r="U54" s="155">
        <v>3</v>
      </c>
      <c r="V54" s="162">
        <v>61</v>
      </c>
      <c r="W54" s="144">
        <v>7.7</v>
      </c>
      <c r="X54" s="144">
        <v>15.1</v>
      </c>
      <c r="Y54" s="137" t="s">
        <v>516</v>
      </c>
      <c r="Z54" s="153"/>
      <c r="AA54" s="144">
        <v>6</v>
      </c>
      <c r="AB54" s="144"/>
      <c r="AC54" s="481" t="s">
        <v>46</v>
      </c>
      <c r="AD54" s="493">
        <v>1</v>
      </c>
      <c r="AE54" s="481" t="s">
        <v>3</v>
      </c>
      <c r="AF54" s="133"/>
      <c r="AG54" s="491">
        <v>1.02</v>
      </c>
      <c r="AH54" s="481" t="s">
        <v>46</v>
      </c>
      <c r="AI54" s="490"/>
      <c r="AJ54" s="481" t="s">
        <v>46</v>
      </c>
      <c r="AK54" s="480">
        <v>9.31</v>
      </c>
      <c r="AL54" s="479" t="s">
        <v>51</v>
      </c>
      <c r="AM54" s="141"/>
      <c r="AN54" s="141"/>
      <c r="AO54" s="141"/>
      <c r="AP54" s="141"/>
    </row>
    <row r="55" spans="2:42" ht="12" thickBot="1">
      <c r="B55" s="155">
        <v>52</v>
      </c>
      <c r="C55" s="162">
        <v>182</v>
      </c>
      <c r="D55" s="144" t="s">
        <v>2</v>
      </c>
      <c r="E55" s="144">
        <v>10</v>
      </c>
      <c r="F55" s="489">
        <v>4.46</v>
      </c>
      <c r="G55" s="152"/>
      <c r="H55" s="144">
        <v>32.8</v>
      </c>
      <c r="I55" s="144"/>
      <c r="J55" s="492" t="s">
        <v>297</v>
      </c>
      <c r="K55" s="101"/>
      <c r="L55" s="488">
        <v>22</v>
      </c>
      <c r="M55" s="37" t="s">
        <v>35</v>
      </c>
      <c r="N55" s="144" t="s">
        <v>515</v>
      </c>
      <c r="O55" s="37" t="s">
        <v>312</v>
      </c>
      <c r="P55" s="36"/>
      <c r="Q55" s="37" t="s">
        <v>354</v>
      </c>
      <c r="R55" s="480">
        <v>5.54</v>
      </c>
      <c r="S55" s="486">
        <v>8</v>
      </c>
      <c r="T55" s="141"/>
      <c r="U55" s="155">
        <v>2</v>
      </c>
      <c r="V55" s="162">
        <v>56</v>
      </c>
      <c r="W55" s="144">
        <v>7.8</v>
      </c>
      <c r="X55" s="144">
        <v>15.5</v>
      </c>
      <c r="Y55" s="137" t="s">
        <v>514</v>
      </c>
      <c r="Z55" s="153"/>
      <c r="AA55" s="144">
        <v>5</v>
      </c>
      <c r="AB55" s="144"/>
      <c r="AC55" s="481" t="s">
        <v>48</v>
      </c>
      <c r="AD55" s="484" t="s">
        <v>3</v>
      </c>
      <c r="AE55" s="481" t="s">
        <v>3</v>
      </c>
      <c r="AF55" s="133"/>
      <c r="AG55" s="491">
        <v>1.05</v>
      </c>
      <c r="AH55" s="481" t="s">
        <v>48</v>
      </c>
      <c r="AI55" s="490"/>
      <c r="AJ55" s="481" t="s">
        <v>48</v>
      </c>
      <c r="AK55" s="480">
        <v>9.44</v>
      </c>
      <c r="AL55" s="479" t="s">
        <v>51</v>
      </c>
      <c r="AM55" s="141"/>
      <c r="AN55" s="141"/>
      <c r="AO55" s="141"/>
      <c r="AP55" s="141"/>
    </row>
    <row r="56" spans="2:42" ht="12" thickBot="1">
      <c r="B56" s="140">
        <v>51</v>
      </c>
      <c r="C56" s="162">
        <v>181</v>
      </c>
      <c r="D56" s="144" t="s">
        <v>2</v>
      </c>
      <c r="E56" s="135" t="s">
        <v>2</v>
      </c>
      <c r="F56" s="489">
        <v>4.48</v>
      </c>
      <c r="G56" s="145"/>
      <c r="H56" s="144">
        <v>32.4</v>
      </c>
      <c r="I56" s="135"/>
      <c r="J56" s="485" t="s">
        <v>3</v>
      </c>
      <c r="K56" s="77"/>
      <c r="L56" s="488">
        <v>21</v>
      </c>
      <c r="M56" s="39" t="s">
        <v>3</v>
      </c>
      <c r="N56" s="487" t="s">
        <v>513</v>
      </c>
      <c r="O56" s="37" t="s">
        <v>3</v>
      </c>
      <c r="P56" s="40"/>
      <c r="Q56" s="37" t="s">
        <v>3</v>
      </c>
      <c r="R56" s="480">
        <v>5.57</v>
      </c>
      <c r="S56" s="486" t="s">
        <v>51</v>
      </c>
      <c r="T56" s="141"/>
      <c r="U56" s="140">
        <v>1</v>
      </c>
      <c r="V56" s="162">
        <v>50</v>
      </c>
      <c r="W56" s="144">
        <v>8</v>
      </c>
      <c r="X56" s="144">
        <v>16</v>
      </c>
      <c r="Y56" s="146" t="s">
        <v>150</v>
      </c>
      <c r="Z56" s="138"/>
      <c r="AA56" s="135">
        <v>4</v>
      </c>
      <c r="AB56" s="135"/>
      <c r="AC56" s="485" t="s">
        <v>50</v>
      </c>
      <c r="AD56" s="484" t="s">
        <v>3</v>
      </c>
      <c r="AE56" s="481" t="s">
        <v>512</v>
      </c>
      <c r="AF56" s="134"/>
      <c r="AG56" s="483">
        <v>1.1</v>
      </c>
      <c r="AH56" s="481" t="s">
        <v>50</v>
      </c>
      <c r="AI56" s="482"/>
      <c r="AJ56" s="481" t="s">
        <v>50</v>
      </c>
      <c r="AK56" s="480">
        <v>10</v>
      </c>
      <c r="AL56" s="479" t="s">
        <v>3</v>
      </c>
      <c r="AM56" s="478"/>
      <c r="AN56" s="141"/>
      <c r="AO56" s="141"/>
      <c r="AP56" s="141"/>
    </row>
    <row r="57" spans="6:39" ht="6" customHeight="1">
      <c r="F57" s="129"/>
      <c r="K57" s="130"/>
      <c r="L57" s="130"/>
      <c r="P57" s="129"/>
      <c r="Q57" s="129"/>
      <c r="R57" s="129"/>
      <c r="T57" s="119"/>
      <c r="AM57" s="115"/>
    </row>
    <row r="58" spans="2:39" ht="20.25" customHeight="1">
      <c r="B58" s="119"/>
      <c r="C58" s="119"/>
      <c r="D58" s="119"/>
      <c r="E58" s="119"/>
      <c r="F58" s="277" t="s">
        <v>294</v>
      </c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  <c r="AC58" s="277"/>
      <c r="AD58" s="277"/>
      <c r="AE58" s="277"/>
      <c r="AF58" s="277"/>
      <c r="AG58" s="277"/>
      <c r="AH58" s="277"/>
      <c r="AI58" s="277"/>
      <c r="AJ58" s="121"/>
      <c r="AK58" s="121"/>
      <c r="AL58" s="125"/>
      <c r="AM58" s="126"/>
    </row>
    <row r="59" spans="2:38" ht="3" customHeight="1">
      <c r="B59" s="119"/>
      <c r="C59" s="47"/>
      <c r="D59" s="47"/>
      <c r="E59" s="47"/>
      <c r="F59" s="47"/>
      <c r="G59" s="47"/>
      <c r="H59" s="20"/>
      <c r="I59" s="20"/>
      <c r="J59" s="20"/>
      <c r="K59" s="127"/>
      <c r="L59" s="127"/>
      <c r="M59" s="127"/>
      <c r="N59" s="127"/>
      <c r="O59" s="126"/>
      <c r="P59" s="126"/>
      <c r="Q59" s="126"/>
      <c r="R59" s="126"/>
      <c r="S59" s="126"/>
      <c r="T59" s="126"/>
      <c r="AL59" s="125"/>
    </row>
    <row r="60" spans="2:32" ht="3" customHeight="1">
      <c r="B60" s="119"/>
      <c r="C60" s="47"/>
      <c r="D60" s="47"/>
      <c r="E60" s="47"/>
      <c r="F60" s="47"/>
      <c r="G60" s="47"/>
      <c r="H60" s="124"/>
      <c r="I60" s="124"/>
      <c r="J60" s="124"/>
      <c r="K60" s="123"/>
      <c r="L60" s="123"/>
      <c r="M60" s="123"/>
      <c r="N60" s="123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</row>
    <row r="61" spans="2:37" ht="20.25" customHeight="1" hidden="1">
      <c r="B61" s="119"/>
      <c r="C61" s="47"/>
      <c r="D61" s="47"/>
      <c r="E61" s="47"/>
      <c r="F61" s="47"/>
      <c r="G61" s="47"/>
      <c r="H61" s="124"/>
      <c r="I61" s="124"/>
      <c r="J61" s="124"/>
      <c r="K61" s="123"/>
      <c r="L61" s="123"/>
      <c r="M61" s="123"/>
      <c r="N61" s="123"/>
      <c r="O61" s="122"/>
      <c r="P61" s="122"/>
      <c r="Q61" s="122"/>
      <c r="R61" s="122"/>
      <c r="S61" s="122"/>
      <c r="T61" s="122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7"/>
      <c r="AJ61" s="121"/>
      <c r="AK61" s="121"/>
    </row>
    <row r="62" spans="2:38" ht="9" customHeight="1">
      <c r="B62" s="120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6"/>
      <c r="U62" s="116"/>
      <c r="V62" s="112"/>
      <c r="W62" s="112"/>
      <c r="X62" s="112"/>
      <c r="AL62" s="118"/>
    </row>
    <row r="63" spans="2:24" ht="12.75">
      <c r="B63" s="117"/>
      <c r="C63" s="117"/>
      <c r="D63" s="117"/>
      <c r="T63" s="116"/>
      <c r="U63" s="116"/>
      <c r="V63" s="112"/>
      <c r="W63" s="112"/>
      <c r="X63" s="112"/>
    </row>
    <row r="64" ht="8.25">
      <c r="AM64" s="115"/>
    </row>
  </sheetData>
  <sheetProtection/>
  <mergeCells count="19">
    <mergeCell ref="U61:AI61"/>
    <mergeCell ref="F58:AI58"/>
    <mergeCell ref="AL5:AL6"/>
    <mergeCell ref="AH5:AJ5"/>
    <mergeCell ref="U5:U6"/>
    <mergeCell ref="AA5:AB6"/>
    <mergeCell ref="AE5:AE6"/>
    <mergeCell ref="H5:H6"/>
    <mergeCell ref="AG5:AG6"/>
    <mergeCell ref="Y3:AL3"/>
    <mergeCell ref="B3:S3"/>
    <mergeCell ref="B1:E1"/>
    <mergeCell ref="D5:G5"/>
    <mergeCell ref="B5:B6"/>
    <mergeCell ref="O5:Q5"/>
    <mergeCell ref="W5:Z5"/>
    <mergeCell ref="S5:S6"/>
    <mergeCell ref="M5:M6"/>
    <mergeCell ref="N5:N6"/>
  </mergeCells>
  <printOptions/>
  <pageMargins left="0.8267716535433072" right="0.2362204724409449" top="0.15748031496062992" bottom="0.15748031496062992" header="0.31496062992125984" footer="0.31496062992125984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K64"/>
  <sheetViews>
    <sheetView view="pageLayout" zoomScale="90" zoomScaleNormal="200" zoomScaleSheetLayoutView="130" zoomScalePageLayoutView="90" workbookViewId="0" topLeftCell="A2">
      <selection activeCell="W63" sqref="W63"/>
    </sheetView>
  </sheetViews>
  <sheetFormatPr defaultColWidth="9.00390625" defaultRowHeight="12.75"/>
  <cols>
    <col min="1" max="1" width="2.25390625" style="112" customWidth="1"/>
    <col min="2" max="2" width="5.25390625" style="114" customWidth="1"/>
    <col min="3" max="3" width="5.375" style="114" customWidth="1"/>
    <col min="4" max="6" width="3.875" style="113" customWidth="1"/>
    <col min="7" max="7" width="4.125" style="113" hidden="1" customWidth="1"/>
    <col min="8" max="8" width="5.25390625" style="113" customWidth="1"/>
    <col min="9" max="9" width="1.25" style="113" hidden="1" customWidth="1"/>
    <col min="10" max="10" width="5.375" style="113" customWidth="1"/>
    <col min="11" max="11" width="0.2421875" style="113" hidden="1" customWidth="1"/>
    <col min="12" max="12" width="4.625" style="113" customWidth="1"/>
    <col min="13" max="13" width="5.375" style="113" customWidth="1"/>
    <col min="14" max="14" width="6.25390625" style="113" customWidth="1"/>
    <col min="15" max="15" width="5.625" style="113" customWidth="1"/>
    <col min="16" max="16" width="8.75390625" style="113" customWidth="1"/>
    <col min="17" max="17" width="1.37890625" style="113" hidden="1" customWidth="1"/>
    <col min="18" max="18" width="6.125" style="113" customWidth="1"/>
    <col min="19" max="19" width="7.125" style="113" customWidth="1"/>
    <col min="20" max="20" width="3.625" style="113" bestFit="1" customWidth="1"/>
    <col min="21" max="21" width="4.375" style="113" customWidth="1"/>
    <col min="22" max="23" width="5.125" style="113" customWidth="1"/>
    <col min="24" max="24" width="5.125" style="112" customWidth="1"/>
    <col min="25" max="25" width="4.375" style="112" hidden="1" customWidth="1"/>
    <col min="26" max="26" width="5.75390625" style="112" customWidth="1"/>
    <col min="27" max="27" width="5.875" style="112" hidden="1" customWidth="1"/>
    <col min="28" max="30" width="4.75390625" style="112" customWidth="1"/>
    <col min="31" max="31" width="3.875" style="112" hidden="1" customWidth="1"/>
    <col min="32" max="32" width="5.75390625" style="112" customWidth="1"/>
    <col min="33" max="33" width="6.25390625" style="112" customWidth="1"/>
    <col min="34" max="34" width="9.25390625" style="112" customWidth="1"/>
    <col min="35" max="35" width="1.12109375" style="112" hidden="1" customWidth="1"/>
    <col min="36" max="36" width="6.375" style="112" customWidth="1"/>
    <col min="37" max="37" width="0.37109375" style="112" customWidth="1"/>
    <col min="38" max="38" width="2.25390625" style="112" hidden="1" customWidth="1"/>
    <col min="39" max="39" width="0.6171875" style="112" hidden="1" customWidth="1"/>
    <col min="40" max="40" width="3.25390625" style="112" customWidth="1"/>
    <col min="41" max="16384" width="9.125" style="112" customWidth="1"/>
  </cols>
  <sheetData>
    <row r="1" spans="2:20" ht="8.25" hidden="1">
      <c r="B1" s="216"/>
      <c r="T1" s="119"/>
    </row>
    <row r="2" spans="4:34" ht="19.5" customHeight="1">
      <c r="D2" s="580" t="s">
        <v>941</v>
      </c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F2" s="281"/>
      <c r="AG2" s="281"/>
      <c r="AH2" s="282"/>
    </row>
    <row r="3" spans="2:36" s="188" customFormat="1" ht="11.25" customHeight="1">
      <c r="B3" s="215" t="s">
        <v>940</v>
      </c>
      <c r="C3" s="215"/>
      <c r="D3" s="214"/>
      <c r="E3" s="214" t="s">
        <v>68</v>
      </c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9"/>
      <c r="S3" s="213"/>
      <c r="T3" s="28" t="s">
        <v>939</v>
      </c>
      <c r="U3" s="28"/>
      <c r="V3" s="206"/>
      <c r="W3" s="206"/>
      <c r="X3" s="212"/>
      <c r="Y3" s="212"/>
      <c r="Z3" s="212"/>
      <c r="AA3" s="212"/>
      <c r="AB3" s="212"/>
      <c r="AC3" s="212"/>
      <c r="AD3" s="212"/>
      <c r="AE3" s="211"/>
      <c r="AF3" s="211"/>
      <c r="AG3" s="211"/>
      <c r="AH3" s="211"/>
      <c r="AI3" s="211"/>
      <c r="AJ3" s="3"/>
    </row>
    <row r="4" spans="2:36" s="188" customFormat="1" ht="18" customHeight="1">
      <c r="B4" s="279" t="s">
        <v>0</v>
      </c>
      <c r="C4" s="579" t="s">
        <v>392</v>
      </c>
      <c r="D4" s="262" t="s">
        <v>60</v>
      </c>
      <c r="E4" s="263"/>
      <c r="F4" s="263"/>
      <c r="G4" s="263"/>
      <c r="H4" s="284" t="s">
        <v>381</v>
      </c>
      <c r="I4" s="578"/>
      <c r="J4" s="284" t="s">
        <v>390</v>
      </c>
      <c r="K4" s="578"/>
      <c r="L4" s="267" t="s">
        <v>389</v>
      </c>
      <c r="M4" s="272" t="s">
        <v>388</v>
      </c>
      <c r="N4" s="272" t="s">
        <v>57</v>
      </c>
      <c r="O4" s="202" t="s">
        <v>938</v>
      </c>
      <c r="P4" s="267" t="s">
        <v>69</v>
      </c>
      <c r="Q4" s="577"/>
      <c r="R4" s="273" t="s">
        <v>937</v>
      </c>
      <c r="S4" s="206"/>
      <c r="T4" s="265" t="s">
        <v>0</v>
      </c>
      <c r="U4" s="267" t="s">
        <v>384</v>
      </c>
      <c r="V4" s="262" t="s">
        <v>60</v>
      </c>
      <c r="W4" s="263"/>
      <c r="X4" s="263"/>
      <c r="Y4" s="263"/>
      <c r="Z4" s="204"/>
      <c r="AA4" s="203"/>
      <c r="AB4" s="272" t="s">
        <v>390</v>
      </c>
      <c r="AC4" s="272" t="s">
        <v>389</v>
      </c>
      <c r="AD4" s="272" t="s">
        <v>388</v>
      </c>
      <c r="AE4" s="576" t="s">
        <v>57</v>
      </c>
      <c r="AF4" s="275"/>
      <c r="AG4" s="200" t="s">
        <v>282</v>
      </c>
      <c r="AH4" s="271" t="s">
        <v>387</v>
      </c>
      <c r="AI4" s="199"/>
      <c r="AJ4" s="271" t="s">
        <v>936</v>
      </c>
    </row>
    <row r="5" spans="2:36" s="188" customFormat="1" ht="22.5" customHeight="1">
      <c r="B5" s="280"/>
      <c r="C5" s="189" t="s">
        <v>384</v>
      </c>
      <c r="D5" s="572" t="s">
        <v>935</v>
      </c>
      <c r="E5" s="575" t="s">
        <v>276</v>
      </c>
      <c r="F5" s="572" t="s">
        <v>934</v>
      </c>
      <c r="G5" s="195"/>
      <c r="H5" s="285"/>
      <c r="I5" s="194"/>
      <c r="J5" s="285"/>
      <c r="K5" s="195"/>
      <c r="L5" s="268"/>
      <c r="M5" s="272"/>
      <c r="N5" s="272"/>
      <c r="O5" s="195" t="s">
        <v>281</v>
      </c>
      <c r="P5" s="268"/>
      <c r="Q5" s="574"/>
      <c r="R5" s="274"/>
      <c r="S5" s="196"/>
      <c r="T5" s="266"/>
      <c r="U5" s="268"/>
      <c r="V5" s="572" t="s">
        <v>72</v>
      </c>
      <c r="W5" s="573" t="s">
        <v>276</v>
      </c>
      <c r="X5" s="572" t="s">
        <v>934</v>
      </c>
      <c r="Y5" s="195"/>
      <c r="Z5" s="195" t="s">
        <v>381</v>
      </c>
      <c r="AA5" s="194"/>
      <c r="AB5" s="272"/>
      <c r="AC5" s="272"/>
      <c r="AD5" s="272"/>
      <c r="AE5" s="571"/>
      <c r="AF5" s="276"/>
      <c r="AG5" s="192" t="s">
        <v>281</v>
      </c>
      <c r="AH5" s="271"/>
      <c r="AI5" s="191"/>
      <c r="AJ5" s="271"/>
    </row>
    <row r="6" spans="2:36" s="165" customFormat="1" ht="10.5" customHeight="1">
      <c r="B6" s="545">
        <v>100</v>
      </c>
      <c r="C6" s="178">
        <v>230</v>
      </c>
      <c r="D6" s="168" t="s">
        <v>933</v>
      </c>
      <c r="E6" s="567" t="s">
        <v>211</v>
      </c>
      <c r="F6" s="170" t="s">
        <v>97</v>
      </c>
      <c r="G6" s="177"/>
      <c r="H6" s="168" t="s">
        <v>427</v>
      </c>
      <c r="I6" s="168"/>
      <c r="J6" s="33" t="s">
        <v>361</v>
      </c>
      <c r="K6" s="109"/>
      <c r="L6" s="570" t="s">
        <v>380</v>
      </c>
      <c r="M6" s="173">
        <v>35</v>
      </c>
      <c r="N6" s="497" t="s">
        <v>747</v>
      </c>
      <c r="O6" s="149">
        <v>6.2</v>
      </c>
      <c r="P6" s="186">
        <v>75</v>
      </c>
      <c r="Q6" s="57"/>
      <c r="R6" s="57">
        <v>100</v>
      </c>
      <c r="S6" s="141"/>
      <c r="T6" s="173">
        <v>50</v>
      </c>
      <c r="U6" s="178">
        <v>180</v>
      </c>
      <c r="V6" s="144" t="s">
        <v>932</v>
      </c>
      <c r="W6" s="567" t="s">
        <v>931</v>
      </c>
      <c r="X6" s="170" t="s">
        <v>274</v>
      </c>
      <c r="Y6" s="171"/>
      <c r="Z6" s="168" t="s">
        <v>930</v>
      </c>
      <c r="AA6" s="168"/>
      <c r="AB6" s="33" t="s">
        <v>42</v>
      </c>
      <c r="AC6" s="33" t="s">
        <v>379</v>
      </c>
      <c r="AD6" s="37" t="s">
        <v>3</v>
      </c>
      <c r="AE6" s="168"/>
      <c r="AF6" s="497" t="s">
        <v>425</v>
      </c>
      <c r="AG6" s="149">
        <v>12</v>
      </c>
      <c r="AH6" s="178">
        <v>50</v>
      </c>
      <c r="AI6" s="185"/>
      <c r="AJ6" s="185">
        <v>20</v>
      </c>
    </row>
    <row r="7" spans="2:36" ht="9" customHeight="1">
      <c r="B7" s="541">
        <v>99</v>
      </c>
      <c r="C7" s="162">
        <v>229</v>
      </c>
      <c r="D7" s="144" t="s">
        <v>2</v>
      </c>
      <c r="E7" s="562" t="s">
        <v>212</v>
      </c>
      <c r="F7" s="137" t="s">
        <v>267</v>
      </c>
      <c r="G7" s="152"/>
      <c r="H7" s="144" t="s">
        <v>929</v>
      </c>
      <c r="I7" s="144"/>
      <c r="J7" s="37" t="s">
        <v>3</v>
      </c>
      <c r="K7" s="16"/>
      <c r="L7" s="37" t="s">
        <v>3</v>
      </c>
      <c r="M7" s="37" t="s">
        <v>3</v>
      </c>
      <c r="N7" s="487" t="s">
        <v>623</v>
      </c>
      <c r="O7" s="149">
        <v>6.23</v>
      </c>
      <c r="P7" s="179" t="s">
        <v>3</v>
      </c>
      <c r="Q7" s="184"/>
      <c r="R7" s="64">
        <v>98</v>
      </c>
      <c r="S7" s="141"/>
      <c r="T7" s="155">
        <v>49</v>
      </c>
      <c r="U7" s="162">
        <v>178</v>
      </c>
      <c r="V7" s="144" t="s">
        <v>51</v>
      </c>
      <c r="W7" s="562" t="s">
        <v>260</v>
      </c>
      <c r="X7" s="137" t="s">
        <v>928</v>
      </c>
      <c r="Y7" s="153"/>
      <c r="Z7" s="144" t="s">
        <v>927</v>
      </c>
      <c r="AA7" s="144"/>
      <c r="AB7" s="37" t="s">
        <v>3</v>
      </c>
      <c r="AC7" s="37" t="s">
        <v>378</v>
      </c>
      <c r="AD7" s="37" t="s">
        <v>10</v>
      </c>
      <c r="AE7" s="144"/>
      <c r="AF7" s="487" t="s">
        <v>423</v>
      </c>
      <c r="AG7" s="149">
        <v>12.08</v>
      </c>
      <c r="AH7" s="163" t="s">
        <v>3</v>
      </c>
      <c r="AI7" s="36"/>
      <c r="AJ7" s="37" t="s">
        <v>3</v>
      </c>
    </row>
    <row r="8" spans="2:36" ht="11.25">
      <c r="B8" s="541">
        <v>98</v>
      </c>
      <c r="C8" s="162">
        <v>228</v>
      </c>
      <c r="D8" s="144" t="s">
        <v>2</v>
      </c>
      <c r="E8" s="562" t="s">
        <v>213</v>
      </c>
      <c r="F8" s="137" t="s">
        <v>98</v>
      </c>
      <c r="G8" s="152"/>
      <c r="H8" s="144" t="s">
        <v>430</v>
      </c>
      <c r="I8" s="144"/>
      <c r="J8" s="37" t="s">
        <v>3</v>
      </c>
      <c r="K8" s="16"/>
      <c r="L8" s="16" t="s">
        <v>377</v>
      </c>
      <c r="M8" s="37" t="s">
        <v>3</v>
      </c>
      <c r="N8" s="497" t="s">
        <v>926</v>
      </c>
      <c r="O8" s="149">
        <v>6.26</v>
      </c>
      <c r="P8" s="157">
        <v>74</v>
      </c>
      <c r="Q8" s="64"/>
      <c r="R8" s="64">
        <v>96</v>
      </c>
      <c r="S8" s="141"/>
      <c r="T8" s="155">
        <v>48</v>
      </c>
      <c r="U8" s="162">
        <v>176</v>
      </c>
      <c r="V8" s="144" t="s">
        <v>792</v>
      </c>
      <c r="W8" s="562" t="s">
        <v>925</v>
      </c>
      <c r="X8" s="137" t="s">
        <v>789</v>
      </c>
      <c r="Y8" s="153"/>
      <c r="Z8" s="144" t="s">
        <v>641</v>
      </c>
      <c r="AA8" s="144"/>
      <c r="AB8" s="37" t="s">
        <v>52</v>
      </c>
      <c r="AC8" s="37" t="s">
        <v>376</v>
      </c>
      <c r="AD8" s="37" t="s">
        <v>3</v>
      </c>
      <c r="AE8" s="144"/>
      <c r="AF8" s="487" t="s">
        <v>421</v>
      </c>
      <c r="AG8" s="149">
        <v>12.16</v>
      </c>
      <c r="AH8" s="150">
        <v>49</v>
      </c>
      <c r="AI8" s="36"/>
      <c r="AJ8" s="36">
        <v>19</v>
      </c>
    </row>
    <row r="9" spans="2:36" ht="11.25">
      <c r="B9" s="541">
        <v>97</v>
      </c>
      <c r="C9" s="162">
        <v>227</v>
      </c>
      <c r="D9" s="144" t="s">
        <v>777</v>
      </c>
      <c r="E9" s="562" t="s">
        <v>214</v>
      </c>
      <c r="F9" s="170" t="s">
        <v>924</v>
      </c>
      <c r="G9" s="152"/>
      <c r="H9" s="144" t="s">
        <v>923</v>
      </c>
      <c r="I9" s="144"/>
      <c r="J9" s="37" t="s">
        <v>360</v>
      </c>
      <c r="K9" s="180"/>
      <c r="L9" s="37" t="s">
        <v>3</v>
      </c>
      <c r="M9" s="155">
        <v>34</v>
      </c>
      <c r="N9" s="487" t="s">
        <v>620</v>
      </c>
      <c r="O9" s="149">
        <v>6.29</v>
      </c>
      <c r="P9" s="179" t="s">
        <v>3</v>
      </c>
      <c r="Q9" s="64"/>
      <c r="R9" s="64">
        <v>94</v>
      </c>
      <c r="S9" s="141"/>
      <c r="T9" s="155">
        <v>47</v>
      </c>
      <c r="U9" s="162">
        <v>174</v>
      </c>
      <c r="V9" s="144" t="s">
        <v>2</v>
      </c>
      <c r="W9" s="562" t="s">
        <v>922</v>
      </c>
      <c r="X9" s="137" t="s">
        <v>921</v>
      </c>
      <c r="Y9" s="153"/>
      <c r="Z9" s="144" t="s">
        <v>920</v>
      </c>
      <c r="AA9" s="144"/>
      <c r="AB9" s="37" t="s">
        <v>3</v>
      </c>
      <c r="AC9" s="37" t="s">
        <v>375</v>
      </c>
      <c r="AD9" s="37" t="s">
        <v>3</v>
      </c>
      <c r="AE9" s="144"/>
      <c r="AF9" s="487" t="s">
        <v>419</v>
      </c>
      <c r="AG9" s="149">
        <v>12.24</v>
      </c>
      <c r="AH9" s="179" t="s">
        <v>3</v>
      </c>
      <c r="AI9" s="36"/>
      <c r="AJ9" s="37" t="s">
        <v>3</v>
      </c>
    </row>
    <row r="10" spans="2:36" ht="11.25">
      <c r="B10" s="541">
        <v>96</v>
      </c>
      <c r="C10" s="162">
        <v>226</v>
      </c>
      <c r="D10" s="144" t="s">
        <v>2</v>
      </c>
      <c r="E10" s="562" t="s">
        <v>215</v>
      </c>
      <c r="F10" s="137" t="s">
        <v>99</v>
      </c>
      <c r="G10" s="152"/>
      <c r="H10" s="144" t="s">
        <v>433</v>
      </c>
      <c r="I10" s="144"/>
      <c r="J10" s="37" t="s">
        <v>3</v>
      </c>
      <c r="K10" s="16"/>
      <c r="L10" s="16" t="s">
        <v>374</v>
      </c>
      <c r="M10" s="37" t="s">
        <v>3</v>
      </c>
      <c r="N10" s="497" t="s">
        <v>919</v>
      </c>
      <c r="O10" s="149">
        <v>6.32</v>
      </c>
      <c r="P10" s="564">
        <v>73</v>
      </c>
      <c r="Q10" s="64"/>
      <c r="R10" s="64">
        <v>92</v>
      </c>
      <c r="S10" s="141"/>
      <c r="T10" s="155">
        <v>46</v>
      </c>
      <c r="U10" s="162">
        <v>172</v>
      </c>
      <c r="V10" s="144" t="s">
        <v>918</v>
      </c>
      <c r="W10" s="562" t="s">
        <v>262</v>
      </c>
      <c r="X10" s="137" t="s">
        <v>917</v>
      </c>
      <c r="Y10" s="153"/>
      <c r="Z10" s="144" t="s">
        <v>916</v>
      </c>
      <c r="AA10" s="144"/>
      <c r="AB10" s="37" t="s">
        <v>53</v>
      </c>
      <c r="AC10" s="37" t="s">
        <v>373</v>
      </c>
      <c r="AD10" s="16" t="s">
        <v>12</v>
      </c>
      <c r="AE10" s="144"/>
      <c r="AF10" s="487" t="s">
        <v>417</v>
      </c>
      <c r="AG10" s="149">
        <v>12.32</v>
      </c>
      <c r="AH10" s="150">
        <v>48</v>
      </c>
      <c r="AI10" s="36"/>
      <c r="AJ10" s="36">
        <v>18</v>
      </c>
    </row>
    <row r="11" spans="2:36" s="141" customFormat="1" ht="11.25">
      <c r="B11" s="155">
        <v>95</v>
      </c>
      <c r="C11" s="162">
        <v>225</v>
      </c>
      <c r="D11" s="144" t="s">
        <v>2</v>
      </c>
      <c r="E11" s="562" t="s">
        <v>216</v>
      </c>
      <c r="F11" s="137" t="s">
        <v>915</v>
      </c>
      <c r="G11" s="152"/>
      <c r="H11" s="144" t="s">
        <v>914</v>
      </c>
      <c r="I11" s="144"/>
      <c r="J11" s="37" t="s">
        <v>3</v>
      </c>
      <c r="K11" s="180"/>
      <c r="L11" s="37" t="s">
        <v>3</v>
      </c>
      <c r="M11" s="37" t="s">
        <v>3</v>
      </c>
      <c r="N11" s="487" t="s">
        <v>617</v>
      </c>
      <c r="O11" s="149">
        <v>6.35</v>
      </c>
      <c r="P11" s="179" t="s">
        <v>3</v>
      </c>
      <c r="Q11" s="64"/>
      <c r="R11" s="64">
        <v>90</v>
      </c>
      <c r="T11" s="155">
        <v>45</v>
      </c>
      <c r="U11" s="162">
        <v>170</v>
      </c>
      <c r="V11" s="144" t="s">
        <v>2</v>
      </c>
      <c r="W11" s="562" t="s">
        <v>913</v>
      </c>
      <c r="X11" s="137" t="s">
        <v>305</v>
      </c>
      <c r="Y11" s="153"/>
      <c r="Z11" s="144" t="s">
        <v>522</v>
      </c>
      <c r="AA11" s="144"/>
      <c r="AB11" s="37" t="s">
        <v>3</v>
      </c>
      <c r="AC11" s="37" t="s">
        <v>372</v>
      </c>
      <c r="AD11" s="37" t="s">
        <v>3</v>
      </c>
      <c r="AE11" s="144"/>
      <c r="AF11" s="487" t="s">
        <v>11</v>
      </c>
      <c r="AG11" s="149">
        <v>12.4</v>
      </c>
      <c r="AH11" s="179" t="s">
        <v>3</v>
      </c>
      <c r="AI11" s="36"/>
      <c r="AJ11" s="37" t="s">
        <v>3</v>
      </c>
    </row>
    <row r="12" spans="2:36" ht="11.25">
      <c r="B12" s="541">
        <v>94</v>
      </c>
      <c r="C12" s="162">
        <v>224</v>
      </c>
      <c r="D12" s="144" t="s">
        <v>912</v>
      </c>
      <c r="E12" s="562" t="s">
        <v>217</v>
      </c>
      <c r="F12" s="137" t="s">
        <v>100</v>
      </c>
      <c r="G12" s="152"/>
      <c r="H12" s="144" t="s">
        <v>436</v>
      </c>
      <c r="I12" s="144"/>
      <c r="J12" s="37" t="s">
        <v>357</v>
      </c>
      <c r="K12" s="16"/>
      <c r="L12" s="565" t="s">
        <v>371</v>
      </c>
      <c r="M12" s="155">
        <v>33</v>
      </c>
      <c r="N12" s="497" t="s">
        <v>911</v>
      </c>
      <c r="O12" s="149">
        <v>6.38</v>
      </c>
      <c r="P12" s="157">
        <v>72</v>
      </c>
      <c r="Q12" s="64"/>
      <c r="R12" s="64">
        <v>88</v>
      </c>
      <c r="S12" s="141"/>
      <c r="T12" s="155">
        <v>44</v>
      </c>
      <c r="U12" s="162">
        <v>168</v>
      </c>
      <c r="V12" s="144" t="s">
        <v>910</v>
      </c>
      <c r="W12" s="562" t="s">
        <v>909</v>
      </c>
      <c r="X12" s="137" t="s">
        <v>908</v>
      </c>
      <c r="Y12" s="153"/>
      <c r="Z12" s="144" t="s">
        <v>907</v>
      </c>
      <c r="AA12" s="144"/>
      <c r="AB12" s="37" t="s">
        <v>54</v>
      </c>
      <c r="AC12" s="37" t="s">
        <v>369</v>
      </c>
      <c r="AD12" s="37" t="s">
        <v>3</v>
      </c>
      <c r="AE12" s="144"/>
      <c r="AF12" s="487" t="s">
        <v>13</v>
      </c>
      <c r="AG12" s="149">
        <v>12.48</v>
      </c>
      <c r="AH12" s="150">
        <v>47</v>
      </c>
      <c r="AI12" s="36"/>
      <c r="AJ12" s="569">
        <v>17</v>
      </c>
    </row>
    <row r="13" spans="2:36" ht="11.25">
      <c r="B13" s="541">
        <v>93</v>
      </c>
      <c r="C13" s="162">
        <v>223</v>
      </c>
      <c r="D13" s="144" t="s">
        <v>2</v>
      </c>
      <c r="E13" s="562" t="s">
        <v>218</v>
      </c>
      <c r="F13" s="137" t="s">
        <v>268</v>
      </c>
      <c r="G13" s="152"/>
      <c r="H13" s="144" t="s">
        <v>906</v>
      </c>
      <c r="I13" s="144"/>
      <c r="J13" s="37" t="s">
        <v>3</v>
      </c>
      <c r="K13" s="180"/>
      <c r="L13" s="37" t="s">
        <v>3</v>
      </c>
      <c r="M13" s="37" t="s">
        <v>3</v>
      </c>
      <c r="N13" s="487" t="s">
        <v>905</v>
      </c>
      <c r="O13" s="149">
        <v>6.41</v>
      </c>
      <c r="P13" s="179" t="s">
        <v>3</v>
      </c>
      <c r="Q13" s="64"/>
      <c r="R13" s="64">
        <v>86</v>
      </c>
      <c r="S13" s="141"/>
      <c r="T13" s="155">
        <v>43</v>
      </c>
      <c r="U13" s="162">
        <v>166</v>
      </c>
      <c r="V13" s="144" t="s">
        <v>51</v>
      </c>
      <c r="W13" s="562" t="s">
        <v>904</v>
      </c>
      <c r="X13" s="137" t="s">
        <v>903</v>
      </c>
      <c r="Y13" s="153"/>
      <c r="Z13" s="144" t="s">
        <v>902</v>
      </c>
      <c r="AA13" s="144"/>
      <c r="AB13" s="37" t="s">
        <v>3</v>
      </c>
      <c r="AC13" s="37" t="s">
        <v>367</v>
      </c>
      <c r="AD13" s="37" t="s">
        <v>15</v>
      </c>
      <c r="AE13" s="144"/>
      <c r="AF13" s="487" t="s">
        <v>14</v>
      </c>
      <c r="AG13" s="149">
        <v>12.56</v>
      </c>
      <c r="AH13" s="179" t="s">
        <v>3</v>
      </c>
      <c r="AI13" s="36"/>
      <c r="AJ13" s="37" t="s">
        <v>3</v>
      </c>
    </row>
    <row r="14" spans="2:36" ht="11.25">
      <c r="B14" s="541">
        <v>92</v>
      </c>
      <c r="C14" s="162">
        <v>222</v>
      </c>
      <c r="D14" s="144" t="s">
        <v>2</v>
      </c>
      <c r="E14" s="562" t="s">
        <v>219</v>
      </c>
      <c r="F14" s="137" t="s">
        <v>101</v>
      </c>
      <c r="G14" s="152"/>
      <c r="H14" s="144" t="s">
        <v>439</v>
      </c>
      <c r="I14" s="144"/>
      <c r="J14" s="37" t="s">
        <v>3</v>
      </c>
      <c r="K14" s="16"/>
      <c r="L14" s="16" t="s">
        <v>366</v>
      </c>
      <c r="M14" s="37" t="s">
        <v>3</v>
      </c>
      <c r="N14" s="497" t="s">
        <v>901</v>
      </c>
      <c r="O14" s="149">
        <v>6.44</v>
      </c>
      <c r="P14" s="564">
        <v>71</v>
      </c>
      <c r="Q14" s="64"/>
      <c r="R14" s="64">
        <v>84</v>
      </c>
      <c r="S14" s="174"/>
      <c r="T14" s="155">
        <v>42</v>
      </c>
      <c r="U14" s="162">
        <v>164</v>
      </c>
      <c r="V14" s="144" t="s">
        <v>900</v>
      </c>
      <c r="W14" s="562" t="s">
        <v>899</v>
      </c>
      <c r="X14" s="137" t="s">
        <v>766</v>
      </c>
      <c r="Y14" s="153"/>
      <c r="Z14" s="144" t="s">
        <v>534</v>
      </c>
      <c r="AA14" s="144"/>
      <c r="AB14" s="37" t="s">
        <v>55</v>
      </c>
      <c r="AC14" s="37" t="s">
        <v>365</v>
      </c>
      <c r="AD14" s="37" t="s">
        <v>3</v>
      </c>
      <c r="AE14" s="144"/>
      <c r="AF14" s="487" t="s">
        <v>16</v>
      </c>
      <c r="AG14" s="149">
        <v>13.04</v>
      </c>
      <c r="AH14" s="150">
        <v>46</v>
      </c>
      <c r="AI14" s="36"/>
      <c r="AJ14" s="36">
        <v>16</v>
      </c>
    </row>
    <row r="15" spans="2:36" ht="11.25">
      <c r="B15" s="541">
        <v>91</v>
      </c>
      <c r="C15" s="162">
        <v>221</v>
      </c>
      <c r="D15" s="144" t="s">
        <v>898</v>
      </c>
      <c r="E15" s="562" t="s">
        <v>220</v>
      </c>
      <c r="F15" s="170" t="s">
        <v>897</v>
      </c>
      <c r="G15" s="152"/>
      <c r="H15" s="144" t="s">
        <v>896</v>
      </c>
      <c r="I15" s="144"/>
      <c r="J15" s="37" t="s">
        <v>356</v>
      </c>
      <c r="K15" s="180"/>
      <c r="L15" s="37" t="s">
        <v>3</v>
      </c>
      <c r="M15" s="155">
        <v>32</v>
      </c>
      <c r="N15" s="487" t="s">
        <v>895</v>
      </c>
      <c r="O15" s="149">
        <v>6.47</v>
      </c>
      <c r="P15" s="179" t="s">
        <v>3</v>
      </c>
      <c r="Q15" s="64"/>
      <c r="R15" s="64">
        <v>82</v>
      </c>
      <c r="S15" s="141"/>
      <c r="T15" s="155">
        <v>41</v>
      </c>
      <c r="U15" s="162">
        <v>162</v>
      </c>
      <c r="V15" s="144" t="s">
        <v>2</v>
      </c>
      <c r="W15" s="562" t="s">
        <v>84</v>
      </c>
      <c r="X15" s="137" t="s">
        <v>894</v>
      </c>
      <c r="Y15" s="153"/>
      <c r="Z15" s="144" t="s">
        <v>893</v>
      </c>
      <c r="AA15" s="144"/>
      <c r="AB15" s="37" t="s">
        <v>3</v>
      </c>
      <c r="AC15" s="37" t="s">
        <v>363</v>
      </c>
      <c r="AD15" s="37" t="s">
        <v>3</v>
      </c>
      <c r="AE15" s="144"/>
      <c r="AF15" s="487" t="s">
        <v>17</v>
      </c>
      <c r="AG15" s="149">
        <v>13.12</v>
      </c>
      <c r="AH15" s="163" t="s">
        <v>3</v>
      </c>
      <c r="AI15" s="36"/>
      <c r="AJ15" s="37" t="s">
        <v>3</v>
      </c>
    </row>
    <row r="16" spans="2:36" s="165" customFormat="1" ht="11.25">
      <c r="B16" s="545">
        <v>90</v>
      </c>
      <c r="C16" s="178">
        <v>220</v>
      </c>
      <c r="D16" s="168" t="s">
        <v>2</v>
      </c>
      <c r="E16" s="567" t="s">
        <v>221</v>
      </c>
      <c r="F16" s="137" t="s">
        <v>102</v>
      </c>
      <c r="G16" s="177"/>
      <c r="H16" s="168" t="s">
        <v>442</v>
      </c>
      <c r="I16" s="168"/>
      <c r="J16" s="33" t="s">
        <v>3</v>
      </c>
      <c r="K16" s="33"/>
      <c r="L16" s="17" t="s">
        <v>362</v>
      </c>
      <c r="M16" s="37" t="s">
        <v>3</v>
      </c>
      <c r="N16" s="497" t="s">
        <v>611</v>
      </c>
      <c r="O16" s="149">
        <v>6.5</v>
      </c>
      <c r="P16" s="175">
        <v>70</v>
      </c>
      <c r="Q16" s="57"/>
      <c r="R16" s="57">
        <v>80</v>
      </c>
      <c r="S16" s="174"/>
      <c r="T16" s="173">
        <v>40</v>
      </c>
      <c r="U16" s="178">
        <v>160</v>
      </c>
      <c r="V16" s="168" t="s">
        <v>892</v>
      </c>
      <c r="W16" s="567" t="s">
        <v>87</v>
      </c>
      <c r="X16" s="170" t="s">
        <v>148</v>
      </c>
      <c r="Y16" s="171"/>
      <c r="Z16" s="168" t="s">
        <v>891</v>
      </c>
      <c r="AA16" s="168"/>
      <c r="AB16" s="33" t="s">
        <v>1</v>
      </c>
      <c r="AC16" s="33" t="s">
        <v>361</v>
      </c>
      <c r="AD16" s="17" t="s">
        <v>18</v>
      </c>
      <c r="AE16" s="168"/>
      <c r="AF16" s="566" t="s">
        <v>19</v>
      </c>
      <c r="AG16" s="149">
        <v>13.2</v>
      </c>
      <c r="AH16" s="166">
        <v>45</v>
      </c>
      <c r="AI16" s="35"/>
      <c r="AJ16" s="35">
        <v>15</v>
      </c>
    </row>
    <row r="17" spans="2:36" ht="11.25">
      <c r="B17" s="541">
        <v>89</v>
      </c>
      <c r="C17" s="162">
        <v>219</v>
      </c>
      <c r="D17" s="144" t="s">
        <v>2</v>
      </c>
      <c r="E17" s="562" t="s">
        <v>222</v>
      </c>
      <c r="F17" s="137" t="s">
        <v>103</v>
      </c>
      <c r="G17" s="152"/>
      <c r="H17" s="144" t="s">
        <v>890</v>
      </c>
      <c r="I17" s="144"/>
      <c r="J17" s="37" t="s">
        <v>3</v>
      </c>
      <c r="K17" s="180"/>
      <c r="L17" s="37" t="s">
        <v>3</v>
      </c>
      <c r="M17" s="37" t="s">
        <v>3</v>
      </c>
      <c r="N17" s="487" t="s">
        <v>889</v>
      </c>
      <c r="O17" s="149">
        <v>6.53</v>
      </c>
      <c r="P17" s="179" t="s">
        <v>3</v>
      </c>
      <c r="Q17" s="64"/>
      <c r="R17" s="64">
        <v>78</v>
      </c>
      <c r="S17" s="141"/>
      <c r="T17" s="155">
        <v>39</v>
      </c>
      <c r="U17" s="162">
        <v>158</v>
      </c>
      <c r="V17" s="144" t="s">
        <v>2</v>
      </c>
      <c r="W17" s="562" t="s">
        <v>90</v>
      </c>
      <c r="X17" s="137" t="s">
        <v>149</v>
      </c>
      <c r="Y17" s="153"/>
      <c r="Z17" s="144" t="s">
        <v>544</v>
      </c>
      <c r="AA17" s="144"/>
      <c r="AB17" s="37" t="s">
        <v>3</v>
      </c>
      <c r="AC17" s="37" t="s">
        <v>360</v>
      </c>
      <c r="AD17" s="37" t="s">
        <v>3</v>
      </c>
      <c r="AE17" s="144"/>
      <c r="AF17" s="487" t="s">
        <v>20</v>
      </c>
      <c r="AG17" s="149">
        <v>13.3</v>
      </c>
      <c r="AH17" s="163" t="s">
        <v>3</v>
      </c>
      <c r="AI17" s="36"/>
      <c r="AJ17" s="37" t="s">
        <v>3</v>
      </c>
    </row>
    <row r="18" spans="2:36" ht="11.25">
      <c r="B18" s="541">
        <v>88</v>
      </c>
      <c r="C18" s="162">
        <v>218</v>
      </c>
      <c r="D18" s="144" t="s">
        <v>888</v>
      </c>
      <c r="E18" s="562" t="s">
        <v>223</v>
      </c>
      <c r="F18" s="137" t="s">
        <v>104</v>
      </c>
      <c r="G18" s="152"/>
      <c r="H18" s="144" t="s">
        <v>444</v>
      </c>
      <c r="I18" s="144"/>
      <c r="J18" s="37" t="s">
        <v>354</v>
      </c>
      <c r="K18" s="16"/>
      <c r="L18" s="565" t="s">
        <v>359</v>
      </c>
      <c r="M18" s="155">
        <v>31</v>
      </c>
      <c r="N18" s="487" t="s">
        <v>608</v>
      </c>
      <c r="O18" s="149">
        <v>6.56</v>
      </c>
      <c r="P18" s="564">
        <v>69</v>
      </c>
      <c r="Q18" s="64"/>
      <c r="R18" s="64">
        <v>76</v>
      </c>
      <c r="S18" s="141"/>
      <c r="T18" s="155">
        <v>38</v>
      </c>
      <c r="U18" s="162">
        <v>156</v>
      </c>
      <c r="V18" s="144" t="s">
        <v>798</v>
      </c>
      <c r="W18" s="562" t="s">
        <v>887</v>
      </c>
      <c r="X18" s="137" t="s">
        <v>150</v>
      </c>
      <c r="Y18" s="153"/>
      <c r="Z18" s="144" t="s">
        <v>886</v>
      </c>
      <c r="AA18" s="144"/>
      <c r="AB18" s="37" t="s">
        <v>4</v>
      </c>
      <c r="AC18" s="37" t="s">
        <v>357</v>
      </c>
      <c r="AD18" s="16" t="s">
        <v>21</v>
      </c>
      <c r="AE18" s="144"/>
      <c r="AF18" s="563" t="s">
        <v>23</v>
      </c>
      <c r="AG18" s="149">
        <v>13.4</v>
      </c>
      <c r="AH18" s="150">
        <v>44</v>
      </c>
      <c r="AI18" s="36"/>
      <c r="AJ18" s="185">
        <v>14</v>
      </c>
    </row>
    <row r="19" spans="2:36" ht="11.25">
      <c r="B19" s="541">
        <v>87</v>
      </c>
      <c r="C19" s="162">
        <v>217</v>
      </c>
      <c r="D19" s="144" t="s">
        <v>2</v>
      </c>
      <c r="E19" s="562" t="s">
        <v>224</v>
      </c>
      <c r="F19" s="137" t="s">
        <v>105</v>
      </c>
      <c r="G19" s="152"/>
      <c r="H19" s="144" t="s">
        <v>885</v>
      </c>
      <c r="I19" s="144"/>
      <c r="J19" s="37" t="s">
        <v>3</v>
      </c>
      <c r="K19" s="180"/>
      <c r="L19" s="37" t="s">
        <v>3</v>
      </c>
      <c r="M19" s="37" t="s">
        <v>3</v>
      </c>
      <c r="N19" s="487" t="s">
        <v>884</v>
      </c>
      <c r="O19" s="149">
        <v>6.59</v>
      </c>
      <c r="P19" s="179" t="s">
        <v>3</v>
      </c>
      <c r="Q19" s="64"/>
      <c r="R19" s="64">
        <v>74</v>
      </c>
      <c r="S19" s="174"/>
      <c r="T19" s="155">
        <v>37</v>
      </c>
      <c r="U19" s="162">
        <v>154</v>
      </c>
      <c r="V19" s="144" t="s">
        <v>51</v>
      </c>
      <c r="W19" s="562" t="s">
        <v>94</v>
      </c>
      <c r="X19" s="137" t="s">
        <v>151</v>
      </c>
      <c r="Y19" s="153"/>
      <c r="Z19" s="144" t="s">
        <v>883</v>
      </c>
      <c r="AA19" s="144"/>
      <c r="AB19" s="37" t="s">
        <v>3</v>
      </c>
      <c r="AC19" s="37" t="s">
        <v>356</v>
      </c>
      <c r="AD19" s="37" t="s">
        <v>3</v>
      </c>
      <c r="AE19" s="144"/>
      <c r="AF19" s="487" t="s">
        <v>26</v>
      </c>
      <c r="AG19" s="149">
        <v>13.5</v>
      </c>
      <c r="AH19" s="179" t="s">
        <v>348</v>
      </c>
      <c r="AI19" s="36"/>
      <c r="AJ19" s="37" t="s">
        <v>3</v>
      </c>
    </row>
    <row r="20" spans="2:36" ht="11.25">
      <c r="B20" s="541">
        <v>86</v>
      </c>
      <c r="C20" s="162">
        <v>216</v>
      </c>
      <c r="D20" s="144" t="s">
        <v>2</v>
      </c>
      <c r="E20" s="562" t="s">
        <v>225</v>
      </c>
      <c r="F20" s="137" t="s">
        <v>106</v>
      </c>
      <c r="G20" s="152"/>
      <c r="H20" s="144" t="s">
        <v>545</v>
      </c>
      <c r="I20" s="144"/>
      <c r="J20" s="37" t="s">
        <v>3</v>
      </c>
      <c r="K20" s="16"/>
      <c r="L20" s="16" t="s">
        <v>355</v>
      </c>
      <c r="M20" s="37" t="s">
        <v>3</v>
      </c>
      <c r="N20" s="487" t="s">
        <v>882</v>
      </c>
      <c r="O20" s="149">
        <v>7.02</v>
      </c>
      <c r="P20" s="157">
        <v>68</v>
      </c>
      <c r="Q20" s="64"/>
      <c r="R20" s="64">
        <v>72</v>
      </c>
      <c r="S20" s="141"/>
      <c r="T20" s="155">
        <v>36</v>
      </c>
      <c r="U20" s="162">
        <v>152</v>
      </c>
      <c r="V20" s="144" t="s">
        <v>881</v>
      </c>
      <c r="W20" s="562" t="s">
        <v>880</v>
      </c>
      <c r="X20" s="137" t="s">
        <v>152</v>
      </c>
      <c r="Y20" s="153"/>
      <c r="Z20" s="144" t="s">
        <v>559</v>
      </c>
      <c r="AA20" s="144"/>
      <c r="AB20" s="37" t="s">
        <v>5</v>
      </c>
      <c r="AC20" s="37" t="s">
        <v>354</v>
      </c>
      <c r="AD20" s="16" t="s">
        <v>24</v>
      </c>
      <c r="AE20" s="144"/>
      <c r="AF20" s="563" t="s">
        <v>28</v>
      </c>
      <c r="AG20" s="149">
        <v>14</v>
      </c>
      <c r="AH20" s="150">
        <v>42</v>
      </c>
      <c r="AI20" s="36"/>
      <c r="AJ20" s="36">
        <v>13</v>
      </c>
    </row>
    <row r="21" spans="2:36" ht="11.25">
      <c r="B21" s="541">
        <v>85</v>
      </c>
      <c r="C21" s="162">
        <v>215</v>
      </c>
      <c r="D21" s="144" t="s">
        <v>879</v>
      </c>
      <c r="E21" s="562" t="s">
        <v>226</v>
      </c>
      <c r="F21" s="137" t="s">
        <v>107</v>
      </c>
      <c r="G21" s="152"/>
      <c r="H21" s="144" t="s">
        <v>878</v>
      </c>
      <c r="I21" s="144"/>
      <c r="J21" s="37" t="s">
        <v>353</v>
      </c>
      <c r="K21" s="180"/>
      <c r="L21" s="37" t="s">
        <v>3</v>
      </c>
      <c r="M21" s="155">
        <v>30</v>
      </c>
      <c r="N21" s="487">
        <v>34.4</v>
      </c>
      <c r="O21" s="149">
        <v>7.05</v>
      </c>
      <c r="P21" s="179" t="s">
        <v>3</v>
      </c>
      <c r="Q21" s="64"/>
      <c r="R21" s="64">
        <v>70</v>
      </c>
      <c r="S21" s="141"/>
      <c r="T21" s="155">
        <v>35</v>
      </c>
      <c r="U21" s="162">
        <v>150</v>
      </c>
      <c r="V21" s="144" t="s">
        <v>2</v>
      </c>
      <c r="W21" s="562" t="s">
        <v>97</v>
      </c>
      <c r="X21" s="137" t="s">
        <v>153</v>
      </c>
      <c r="Y21" s="153"/>
      <c r="Z21" s="144" t="s">
        <v>877</v>
      </c>
      <c r="AA21" s="144"/>
      <c r="AB21" s="37" t="s">
        <v>3</v>
      </c>
      <c r="AC21" s="37" t="s">
        <v>353</v>
      </c>
      <c r="AD21" s="37" t="s">
        <v>3</v>
      </c>
      <c r="AE21" s="144"/>
      <c r="AF21" s="563" t="s">
        <v>29</v>
      </c>
      <c r="AG21" s="149">
        <v>14.1</v>
      </c>
      <c r="AH21" s="179" t="s">
        <v>340</v>
      </c>
      <c r="AI21" s="36"/>
      <c r="AJ21" s="37" t="s">
        <v>3</v>
      </c>
    </row>
    <row r="22" spans="2:36" ht="11.25">
      <c r="B22" s="541">
        <v>84</v>
      </c>
      <c r="C22" s="162">
        <v>214</v>
      </c>
      <c r="D22" s="144" t="s">
        <v>2</v>
      </c>
      <c r="E22" s="562" t="s">
        <v>227</v>
      </c>
      <c r="F22" s="137" t="s">
        <v>108</v>
      </c>
      <c r="G22" s="152"/>
      <c r="H22" s="144" t="s">
        <v>548</v>
      </c>
      <c r="I22" s="144"/>
      <c r="J22" s="37" t="s">
        <v>3</v>
      </c>
      <c r="K22" s="16"/>
      <c r="L22" s="16" t="s">
        <v>352</v>
      </c>
      <c r="M22" s="37" t="s">
        <v>3</v>
      </c>
      <c r="N22" s="487" t="s">
        <v>876</v>
      </c>
      <c r="O22" s="149">
        <v>7.08</v>
      </c>
      <c r="P22" s="564">
        <v>67</v>
      </c>
      <c r="Q22" s="64"/>
      <c r="R22" s="64">
        <v>68</v>
      </c>
      <c r="S22" s="141"/>
      <c r="T22" s="155">
        <v>34</v>
      </c>
      <c r="U22" s="162">
        <v>148</v>
      </c>
      <c r="V22" s="144" t="s">
        <v>875</v>
      </c>
      <c r="W22" s="562" t="s">
        <v>99</v>
      </c>
      <c r="X22" s="137" t="s">
        <v>154</v>
      </c>
      <c r="Y22" s="153"/>
      <c r="Z22" s="144" t="s">
        <v>874</v>
      </c>
      <c r="AA22" s="144"/>
      <c r="AB22" s="37" t="s">
        <v>6</v>
      </c>
      <c r="AC22" s="37" t="s">
        <v>351</v>
      </c>
      <c r="AD22" s="16" t="s">
        <v>27</v>
      </c>
      <c r="AE22" s="144"/>
      <c r="AF22" s="563" t="s">
        <v>31</v>
      </c>
      <c r="AG22" s="149">
        <v>14.2</v>
      </c>
      <c r="AH22" s="150">
        <v>40</v>
      </c>
      <c r="AI22" s="36"/>
      <c r="AJ22" s="36">
        <v>12</v>
      </c>
    </row>
    <row r="23" spans="2:36" ht="11.25">
      <c r="B23" s="541">
        <v>83</v>
      </c>
      <c r="C23" s="162">
        <v>213</v>
      </c>
      <c r="D23" s="144" t="s">
        <v>2</v>
      </c>
      <c r="E23" s="562" t="s">
        <v>228</v>
      </c>
      <c r="F23" s="137" t="s">
        <v>109</v>
      </c>
      <c r="G23" s="152"/>
      <c r="H23" s="144" t="s">
        <v>873</v>
      </c>
      <c r="I23" s="144"/>
      <c r="J23" s="37" t="s">
        <v>3</v>
      </c>
      <c r="K23" s="180"/>
      <c r="L23" s="37" t="s">
        <v>3</v>
      </c>
      <c r="M23" s="37" t="s">
        <v>3</v>
      </c>
      <c r="N23" s="487" t="s">
        <v>599</v>
      </c>
      <c r="O23" s="149">
        <v>7.11</v>
      </c>
      <c r="P23" s="179" t="s">
        <v>3</v>
      </c>
      <c r="Q23" s="64"/>
      <c r="R23" s="64">
        <v>66</v>
      </c>
      <c r="S23" s="141"/>
      <c r="T23" s="155">
        <v>33</v>
      </c>
      <c r="U23" s="162">
        <v>146</v>
      </c>
      <c r="V23" s="144" t="s">
        <v>2</v>
      </c>
      <c r="W23" s="562" t="s">
        <v>101</v>
      </c>
      <c r="X23" s="137" t="s">
        <v>155</v>
      </c>
      <c r="Y23" s="153"/>
      <c r="Z23" s="144" t="s">
        <v>574</v>
      </c>
      <c r="AA23" s="144"/>
      <c r="AB23" s="37" t="s">
        <v>3</v>
      </c>
      <c r="AC23" s="37" t="s">
        <v>348</v>
      </c>
      <c r="AD23" s="37" t="s">
        <v>3</v>
      </c>
      <c r="AE23" s="144"/>
      <c r="AF23" s="563" t="s">
        <v>32</v>
      </c>
      <c r="AG23" s="149">
        <v>14.3</v>
      </c>
      <c r="AH23" s="179" t="s">
        <v>328</v>
      </c>
      <c r="AI23" s="36"/>
      <c r="AJ23" s="37" t="s">
        <v>3</v>
      </c>
    </row>
    <row r="24" spans="2:36" ht="11.25">
      <c r="B24" s="541">
        <v>82</v>
      </c>
      <c r="C24" s="162">
        <v>212</v>
      </c>
      <c r="D24" s="144" t="s">
        <v>872</v>
      </c>
      <c r="E24" s="562" t="s">
        <v>229</v>
      </c>
      <c r="F24" s="137" t="s">
        <v>110</v>
      </c>
      <c r="G24" s="152"/>
      <c r="H24" s="144" t="s">
        <v>551</v>
      </c>
      <c r="I24" s="144"/>
      <c r="J24" s="37" t="s">
        <v>351</v>
      </c>
      <c r="K24" s="16"/>
      <c r="L24" s="565" t="s">
        <v>350</v>
      </c>
      <c r="M24" s="155">
        <v>29</v>
      </c>
      <c r="N24" s="487" t="s">
        <v>871</v>
      </c>
      <c r="O24" s="149">
        <v>7.14</v>
      </c>
      <c r="P24" s="157">
        <v>66</v>
      </c>
      <c r="Q24" s="64"/>
      <c r="R24" s="64">
        <v>64</v>
      </c>
      <c r="S24" s="141"/>
      <c r="T24" s="155">
        <v>32</v>
      </c>
      <c r="U24" s="162">
        <v>144</v>
      </c>
      <c r="V24" s="144" t="s">
        <v>870</v>
      </c>
      <c r="W24" s="562" t="s">
        <v>103</v>
      </c>
      <c r="X24" s="137" t="s">
        <v>156</v>
      </c>
      <c r="Y24" s="153"/>
      <c r="Z24" s="144" t="s">
        <v>869</v>
      </c>
      <c r="AA24" s="144"/>
      <c r="AB24" s="37" t="s">
        <v>7</v>
      </c>
      <c r="AC24" s="37" t="s">
        <v>346</v>
      </c>
      <c r="AD24" s="16" t="s">
        <v>30</v>
      </c>
      <c r="AE24" s="144"/>
      <c r="AF24" s="563" t="s">
        <v>34</v>
      </c>
      <c r="AG24" s="149">
        <v>14.4</v>
      </c>
      <c r="AH24" s="150">
        <v>38</v>
      </c>
      <c r="AI24" s="36"/>
      <c r="AJ24" s="569">
        <v>11</v>
      </c>
    </row>
    <row r="25" spans="2:36" ht="11.25">
      <c r="B25" s="541">
        <v>81</v>
      </c>
      <c r="C25" s="162">
        <v>211</v>
      </c>
      <c r="D25" s="144" t="s">
        <v>2</v>
      </c>
      <c r="E25" s="562" t="s">
        <v>230</v>
      </c>
      <c r="F25" s="137" t="s">
        <v>111</v>
      </c>
      <c r="G25" s="152"/>
      <c r="H25" s="144" t="s">
        <v>868</v>
      </c>
      <c r="I25" s="144"/>
      <c r="J25" s="37" t="s">
        <v>3</v>
      </c>
      <c r="K25" s="180"/>
      <c r="L25" s="37" t="s">
        <v>3</v>
      </c>
      <c r="M25" s="37" t="s">
        <v>3</v>
      </c>
      <c r="N25" s="487" t="s">
        <v>867</v>
      </c>
      <c r="O25" s="149">
        <v>7.17</v>
      </c>
      <c r="P25" s="179" t="s">
        <v>3</v>
      </c>
      <c r="Q25" s="64"/>
      <c r="R25" s="64">
        <v>62</v>
      </c>
      <c r="S25" s="141"/>
      <c r="T25" s="155">
        <v>31</v>
      </c>
      <c r="U25" s="162">
        <v>142</v>
      </c>
      <c r="V25" s="144" t="s">
        <v>866</v>
      </c>
      <c r="W25" s="562" t="s">
        <v>105</v>
      </c>
      <c r="X25" s="137" t="s">
        <v>157</v>
      </c>
      <c r="Y25" s="153"/>
      <c r="Z25" s="144" t="s">
        <v>865</v>
      </c>
      <c r="AA25" s="144"/>
      <c r="AB25" s="37" t="s">
        <v>3</v>
      </c>
      <c r="AC25" s="37" t="s">
        <v>340</v>
      </c>
      <c r="AD25" s="37" t="s">
        <v>3</v>
      </c>
      <c r="AE25" s="144"/>
      <c r="AF25" s="566" t="s">
        <v>292</v>
      </c>
      <c r="AG25" s="149">
        <v>14.5</v>
      </c>
      <c r="AH25" s="179" t="s">
        <v>319</v>
      </c>
      <c r="AI25" s="36"/>
      <c r="AJ25" s="37" t="s">
        <v>3</v>
      </c>
    </row>
    <row r="26" spans="2:36" s="165" customFormat="1" ht="11.25">
      <c r="B26" s="545">
        <v>80</v>
      </c>
      <c r="C26" s="178">
        <v>210</v>
      </c>
      <c r="D26" s="168" t="s">
        <v>2</v>
      </c>
      <c r="E26" s="567" t="s">
        <v>231</v>
      </c>
      <c r="F26" s="170" t="s">
        <v>112</v>
      </c>
      <c r="G26" s="177"/>
      <c r="H26" s="168" t="s">
        <v>806</v>
      </c>
      <c r="I26" s="168"/>
      <c r="J26" s="33" t="s">
        <v>3</v>
      </c>
      <c r="K26" s="33"/>
      <c r="L26" s="568" t="s">
        <v>349</v>
      </c>
      <c r="M26" s="37" t="s">
        <v>3</v>
      </c>
      <c r="N26" s="487" t="s">
        <v>864</v>
      </c>
      <c r="O26" s="149">
        <v>7.2</v>
      </c>
      <c r="P26" s="186">
        <v>65</v>
      </c>
      <c r="Q26" s="57"/>
      <c r="R26" s="57">
        <v>60</v>
      </c>
      <c r="S26" s="174"/>
      <c r="T26" s="173">
        <v>30</v>
      </c>
      <c r="U26" s="178">
        <v>140</v>
      </c>
      <c r="V26" s="144" t="s">
        <v>804</v>
      </c>
      <c r="W26" s="567" t="s">
        <v>107</v>
      </c>
      <c r="X26" s="137" t="s">
        <v>158</v>
      </c>
      <c r="Y26" s="171"/>
      <c r="Z26" s="168" t="s">
        <v>589</v>
      </c>
      <c r="AA26" s="168"/>
      <c r="AB26" s="33" t="s">
        <v>8</v>
      </c>
      <c r="AC26" s="33" t="s">
        <v>334</v>
      </c>
      <c r="AD26" s="17" t="s">
        <v>33</v>
      </c>
      <c r="AE26" s="168"/>
      <c r="AF26" s="563" t="s">
        <v>293</v>
      </c>
      <c r="AG26" s="149">
        <v>15</v>
      </c>
      <c r="AH26" s="166">
        <v>36</v>
      </c>
      <c r="AI26" s="35"/>
      <c r="AJ26" s="35">
        <v>10</v>
      </c>
    </row>
    <row r="27" spans="2:36" ht="11.25">
      <c r="B27" s="541">
        <v>79</v>
      </c>
      <c r="C27" s="162">
        <v>209</v>
      </c>
      <c r="D27" s="144" t="s">
        <v>863</v>
      </c>
      <c r="E27" s="562" t="s">
        <v>232</v>
      </c>
      <c r="F27" s="137" t="s">
        <v>113</v>
      </c>
      <c r="G27" s="152"/>
      <c r="H27" s="144" t="s">
        <v>812</v>
      </c>
      <c r="I27" s="144"/>
      <c r="J27" s="37" t="s">
        <v>348</v>
      </c>
      <c r="K27" s="180"/>
      <c r="L27" s="37" t="s">
        <v>3</v>
      </c>
      <c r="M27" s="37" t="s">
        <v>53</v>
      </c>
      <c r="N27" s="487" t="s">
        <v>862</v>
      </c>
      <c r="O27" s="149">
        <v>7.24</v>
      </c>
      <c r="P27" s="179" t="s">
        <v>3</v>
      </c>
      <c r="Q27" s="64"/>
      <c r="R27" s="64">
        <v>58</v>
      </c>
      <c r="S27" s="141"/>
      <c r="T27" s="155">
        <v>29</v>
      </c>
      <c r="U27" s="162">
        <v>138</v>
      </c>
      <c r="V27" s="144" t="s">
        <v>861</v>
      </c>
      <c r="W27" s="562" t="s">
        <v>109</v>
      </c>
      <c r="X27" s="137" t="s">
        <v>860</v>
      </c>
      <c r="Y27" s="153"/>
      <c r="Z27" s="144" t="s">
        <v>859</v>
      </c>
      <c r="AA27" s="144"/>
      <c r="AB27" s="37" t="s">
        <v>3</v>
      </c>
      <c r="AC27" s="37" t="s">
        <v>328</v>
      </c>
      <c r="AD27" s="37" t="s">
        <v>3</v>
      </c>
      <c r="AE27" s="144"/>
      <c r="AF27" s="563" t="s">
        <v>36</v>
      </c>
      <c r="AG27" s="149">
        <v>15.1</v>
      </c>
      <c r="AH27" s="179" t="s">
        <v>312</v>
      </c>
      <c r="AI27" s="36"/>
      <c r="AJ27" s="37" t="s">
        <v>3</v>
      </c>
    </row>
    <row r="28" spans="2:36" ht="11.25">
      <c r="B28" s="541">
        <v>78</v>
      </c>
      <c r="C28" s="162">
        <v>208</v>
      </c>
      <c r="D28" s="144" t="s">
        <v>2</v>
      </c>
      <c r="E28" s="562" t="s">
        <v>233</v>
      </c>
      <c r="F28" s="137" t="s">
        <v>114</v>
      </c>
      <c r="G28" s="152"/>
      <c r="H28" s="144" t="s">
        <v>816</v>
      </c>
      <c r="I28" s="144"/>
      <c r="J28" s="37" t="s">
        <v>3</v>
      </c>
      <c r="K28" s="16"/>
      <c r="L28" s="565" t="s">
        <v>347</v>
      </c>
      <c r="M28" s="37" t="s">
        <v>3</v>
      </c>
      <c r="N28" s="487" t="s">
        <v>587</v>
      </c>
      <c r="O28" s="149">
        <v>7.28</v>
      </c>
      <c r="P28" s="157">
        <v>64</v>
      </c>
      <c r="Q28" s="64"/>
      <c r="R28" s="64">
        <v>56</v>
      </c>
      <c r="S28" s="141"/>
      <c r="T28" s="155">
        <v>28</v>
      </c>
      <c r="U28" s="162">
        <v>136</v>
      </c>
      <c r="V28" s="144" t="s">
        <v>858</v>
      </c>
      <c r="W28" s="562" t="s">
        <v>111</v>
      </c>
      <c r="X28" s="137" t="s">
        <v>857</v>
      </c>
      <c r="Y28" s="153"/>
      <c r="Z28" s="144" t="s">
        <v>604</v>
      </c>
      <c r="AA28" s="144"/>
      <c r="AB28" s="37" t="s">
        <v>9</v>
      </c>
      <c r="AC28" s="37" t="s">
        <v>322</v>
      </c>
      <c r="AD28" s="16" t="s">
        <v>35</v>
      </c>
      <c r="AE28" s="144"/>
      <c r="AF28" s="563" t="s">
        <v>344</v>
      </c>
      <c r="AG28" s="149">
        <v>15.2</v>
      </c>
      <c r="AH28" s="150">
        <v>34</v>
      </c>
      <c r="AI28" s="36"/>
      <c r="AJ28" s="37" t="s">
        <v>3</v>
      </c>
    </row>
    <row r="29" spans="2:36" ht="11.25">
      <c r="B29" s="541">
        <v>77</v>
      </c>
      <c r="C29" s="162">
        <v>207</v>
      </c>
      <c r="D29" s="144" t="s">
        <v>2</v>
      </c>
      <c r="E29" s="562" t="s">
        <v>234</v>
      </c>
      <c r="F29" s="137" t="s">
        <v>115</v>
      </c>
      <c r="G29" s="152"/>
      <c r="H29" s="144" t="s">
        <v>821</v>
      </c>
      <c r="I29" s="144"/>
      <c r="J29" s="37" t="s">
        <v>3</v>
      </c>
      <c r="K29" s="180"/>
      <c r="L29" s="37" t="s">
        <v>3</v>
      </c>
      <c r="M29" s="37" t="s">
        <v>3</v>
      </c>
      <c r="N29" s="487" t="s">
        <v>584</v>
      </c>
      <c r="O29" s="149">
        <v>7.32</v>
      </c>
      <c r="P29" s="179" t="s">
        <v>3</v>
      </c>
      <c r="Q29" s="64"/>
      <c r="R29" s="64">
        <v>54</v>
      </c>
      <c r="S29" s="141"/>
      <c r="T29" s="155">
        <v>27</v>
      </c>
      <c r="U29" s="162">
        <v>134</v>
      </c>
      <c r="V29" s="144" t="s">
        <v>856</v>
      </c>
      <c r="W29" s="562" t="s">
        <v>113</v>
      </c>
      <c r="X29" s="137" t="s">
        <v>855</v>
      </c>
      <c r="Y29" s="153"/>
      <c r="Z29" s="144" t="s">
        <v>854</v>
      </c>
      <c r="AA29" s="144"/>
      <c r="AB29" s="37" t="s">
        <v>3</v>
      </c>
      <c r="AC29" s="37" t="s">
        <v>319</v>
      </c>
      <c r="AD29" s="37" t="s">
        <v>3</v>
      </c>
      <c r="AE29" s="144"/>
      <c r="AF29" s="563" t="s">
        <v>342</v>
      </c>
      <c r="AG29" s="149">
        <v>15.3</v>
      </c>
      <c r="AH29" s="179" t="s">
        <v>304</v>
      </c>
      <c r="AI29" s="36"/>
      <c r="AJ29" s="36">
        <v>9</v>
      </c>
    </row>
    <row r="30" spans="2:36" ht="11.25">
      <c r="B30" s="541">
        <v>76</v>
      </c>
      <c r="C30" s="162">
        <v>206</v>
      </c>
      <c r="D30" s="144" t="s">
        <v>782</v>
      </c>
      <c r="E30" s="562" t="s">
        <v>235</v>
      </c>
      <c r="F30" s="137" t="s">
        <v>116</v>
      </c>
      <c r="G30" s="152"/>
      <c r="H30" s="144" t="s">
        <v>825</v>
      </c>
      <c r="I30" s="144"/>
      <c r="J30" s="37" t="s">
        <v>346</v>
      </c>
      <c r="K30" s="16"/>
      <c r="L30" s="565" t="s">
        <v>345</v>
      </c>
      <c r="M30" s="155">
        <v>27</v>
      </c>
      <c r="N30" s="487" t="s">
        <v>581</v>
      </c>
      <c r="O30" s="149">
        <v>7.36</v>
      </c>
      <c r="P30" s="564">
        <v>63</v>
      </c>
      <c r="Q30" s="64"/>
      <c r="R30" s="64">
        <v>52</v>
      </c>
      <c r="S30" s="141"/>
      <c r="T30" s="155">
        <v>26</v>
      </c>
      <c r="U30" s="162">
        <v>132</v>
      </c>
      <c r="V30" s="144" t="s">
        <v>853</v>
      </c>
      <c r="W30" s="562" t="s">
        <v>115</v>
      </c>
      <c r="X30" s="137" t="s">
        <v>852</v>
      </c>
      <c r="Y30" s="153"/>
      <c r="Z30" s="144" t="s">
        <v>619</v>
      </c>
      <c r="AA30" s="144"/>
      <c r="AB30" s="37" t="s">
        <v>10</v>
      </c>
      <c r="AC30" s="37" t="s">
        <v>316</v>
      </c>
      <c r="AD30" s="16" t="s">
        <v>37</v>
      </c>
      <c r="AE30" s="144"/>
      <c r="AF30" s="563" t="s">
        <v>39</v>
      </c>
      <c r="AG30" s="149">
        <v>15.4</v>
      </c>
      <c r="AH30" s="150">
        <v>32</v>
      </c>
      <c r="AI30" s="36"/>
      <c r="AJ30" s="37" t="s">
        <v>3</v>
      </c>
    </row>
    <row r="31" spans="2:36" ht="11.25">
      <c r="B31" s="541">
        <v>75</v>
      </c>
      <c r="C31" s="162">
        <v>205</v>
      </c>
      <c r="D31" s="144" t="s">
        <v>2</v>
      </c>
      <c r="E31" s="562" t="s">
        <v>236</v>
      </c>
      <c r="F31" s="137" t="s">
        <v>117</v>
      </c>
      <c r="G31" s="152"/>
      <c r="H31" s="144" t="s">
        <v>831</v>
      </c>
      <c r="I31" s="144"/>
      <c r="J31" s="37" t="s">
        <v>3</v>
      </c>
      <c r="K31" s="16"/>
      <c r="L31" s="16" t="s">
        <v>343</v>
      </c>
      <c r="M31" s="37" t="s">
        <v>3</v>
      </c>
      <c r="N31" s="487" t="s">
        <v>832</v>
      </c>
      <c r="O31" s="149">
        <v>7.4</v>
      </c>
      <c r="P31" s="179" t="s">
        <v>3</v>
      </c>
      <c r="Q31" s="64"/>
      <c r="R31" s="64">
        <v>50</v>
      </c>
      <c r="S31" s="141"/>
      <c r="T31" s="155">
        <v>25</v>
      </c>
      <c r="U31" s="162">
        <v>130</v>
      </c>
      <c r="V31" s="144" t="s">
        <v>809</v>
      </c>
      <c r="W31" s="562" t="s">
        <v>117</v>
      </c>
      <c r="X31" s="137" t="s">
        <v>851</v>
      </c>
      <c r="Y31" s="153"/>
      <c r="Z31" s="144" t="s">
        <v>850</v>
      </c>
      <c r="AA31" s="144"/>
      <c r="AB31" s="37" t="s">
        <v>3</v>
      </c>
      <c r="AC31" s="37" t="s">
        <v>312</v>
      </c>
      <c r="AD31" s="37" t="s">
        <v>3</v>
      </c>
      <c r="AE31" s="144"/>
      <c r="AF31" s="563" t="s">
        <v>183</v>
      </c>
      <c r="AG31" s="149">
        <v>15.5</v>
      </c>
      <c r="AH31" s="179" t="s">
        <v>297</v>
      </c>
      <c r="AI31" s="36"/>
      <c r="AJ31" s="37" t="s">
        <v>3</v>
      </c>
    </row>
    <row r="32" spans="2:36" ht="11.25">
      <c r="B32" s="541">
        <v>74</v>
      </c>
      <c r="C32" s="162">
        <v>204</v>
      </c>
      <c r="D32" s="144" t="s">
        <v>2</v>
      </c>
      <c r="E32" s="562" t="s">
        <v>237</v>
      </c>
      <c r="F32" s="137" t="s">
        <v>118</v>
      </c>
      <c r="G32" s="152"/>
      <c r="H32" s="144" t="s">
        <v>566</v>
      </c>
      <c r="I32" s="144"/>
      <c r="J32" s="37" t="s">
        <v>3</v>
      </c>
      <c r="K32" s="16"/>
      <c r="L32" s="565" t="s">
        <v>341</v>
      </c>
      <c r="M32" s="37" t="s">
        <v>3</v>
      </c>
      <c r="N32" s="487" t="s">
        <v>835</v>
      </c>
      <c r="O32" s="149">
        <v>7.44</v>
      </c>
      <c r="P32" s="157">
        <v>62</v>
      </c>
      <c r="Q32" s="64"/>
      <c r="R32" s="64">
        <v>48</v>
      </c>
      <c r="S32" s="141"/>
      <c r="T32" s="155">
        <v>24</v>
      </c>
      <c r="U32" s="162">
        <v>128</v>
      </c>
      <c r="V32" s="144" t="s">
        <v>849</v>
      </c>
      <c r="W32" s="562" t="s">
        <v>119</v>
      </c>
      <c r="X32" s="137" t="s">
        <v>848</v>
      </c>
      <c r="Y32" s="153"/>
      <c r="Z32" s="144" t="s">
        <v>633</v>
      </c>
      <c r="AA32" s="144"/>
      <c r="AB32" s="37" t="s">
        <v>12</v>
      </c>
      <c r="AC32" s="37" t="s">
        <v>308</v>
      </c>
      <c r="AD32" s="16" t="s">
        <v>38</v>
      </c>
      <c r="AE32" s="144"/>
      <c r="AF32" s="563" t="s">
        <v>41</v>
      </c>
      <c r="AG32" s="149">
        <v>16</v>
      </c>
      <c r="AH32" s="150">
        <v>30</v>
      </c>
      <c r="AI32" s="36"/>
      <c r="AJ32" s="36">
        <v>8</v>
      </c>
    </row>
    <row r="33" spans="2:36" ht="11.25">
      <c r="B33" s="541">
        <v>73</v>
      </c>
      <c r="C33" s="162">
        <v>203</v>
      </c>
      <c r="D33" s="144" t="s">
        <v>847</v>
      </c>
      <c r="E33" s="562" t="s">
        <v>238</v>
      </c>
      <c r="F33" s="137" t="s">
        <v>119</v>
      </c>
      <c r="G33" s="152"/>
      <c r="H33" s="144" t="s">
        <v>840</v>
      </c>
      <c r="I33" s="144"/>
      <c r="J33" s="37" t="s">
        <v>340</v>
      </c>
      <c r="K33" s="16"/>
      <c r="L33" s="16" t="s">
        <v>339</v>
      </c>
      <c r="M33" s="37" t="s">
        <v>55</v>
      </c>
      <c r="N33" s="487" t="s">
        <v>841</v>
      </c>
      <c r="O33" s="149">
        <v>7.48</v>
      </c>
      <c r="P33" s="179" t="s">
        <v>3</v>
      </c>
      <c r="Q33" s="64"/>
      <c r="R33" s="64">
        <v>46</v>
      </c>
      <c r="S33" s="141"/>
      <c r="T33" s="155">
        <v>23</v>
      </c>
      <c r="U33" s="162">
        <v>126</v>
      </c>
      <c r="V33" s="144" t="s">
        <v>846</v>
      </c>
      <c r="W33" s="562" t="s">
        <v>121</v>
      </c>
      <c r="X33" s="137" t="s">
        <v>845</v>
      </c>
      <c r="Y33" s="153"/>
      <c r="Z33" s="144" t="s">
        <v>734</v>
      </c>
      <c r="AA33" s="144"/>
      <c r="AB33" s="37" t="s">
        <v>3</v>
      </c>
      <c r="AC33" s="37" t="s">
        <v>304</v>
      </c>
      <c r="AD33" s="37" t="s">
        <v>3</v>
      </c>
      <c r="AE33" s="144"/>
      <c r="AF33" s="563" t="s">
        <v>184</v>
      </c>
      <c r="AG33" s="149">
        <v>16.15</v>
      </c>
      <c r="AH33" s="179" t="s">
        <v>52</v>
      </c>
      <c r="AI33" s="36"/>
      <c r="AJ33" s="37" t="s">
        <v>3</v>
      </c>
    </row>
    <row r="34" spans="2:36" ht="11.25">
      <c r="B34" s="541">
        <v>72</v>
      </c>
      <c r="C34" s="162">
        <v>202</v>
      </c>
      <c r="D34" s="144" t="s">
        <v>2</v>
      </c>
      <c r="E34" s="562" t="s">
        <v>239</v>
      </c>
      <c r="F34" s="137" t="s">
        <v>120</v>
      </c>
      <c r="G34" s="152"/>
      <c r="H34" s="144" t="s">
        <v>844</v>
      </c>
      <c r="I34" s="144"/>
      <c r="J34" s="37" t="s">
        <v>3</v>
      </c>
      <c r="K34" s="16"/>
      <c r="L34" s="565" t="s">
        <v>337</v>
      </c>
      <c r="M34" s="37" t="s">
        <v>3</v>
      </c>
      <c r="N34" s="487" t="s">
        <v>844</v>
      </c>
      <c r="O34" s="149">
        <v>7.52</v>
      </c>
      <c r="P34" s="564">
        <v>61</v>
      </c>
      <c r="Q34" s="64"/>
      <c r="R34" s="64">
        <v>44</v>
      </c>
      <c r="S34" s="141"/>
      <c r="T34" s="155">
        <v>22</v>
      </c>
      <c r="U34" s="162">
        <v>124</v>
      </c>
      <c r="V34" s="144" t="s">
        <v>843</v>
      </c>
      <c r="W34" s="562" t="s">
        <v>833</v>
      </c>
      <c r="X34" s="137" t="s">
        <v>842</v>
      </c>
      <c r="Y34" s="153"/>
      <c r="Z34" s="144" t="s">
        <v>740</v>
      </c>
      <c r="AA34" s="144"/>
      <c r="AB34" s="37" t="s">
        <v>15</v>
      </c>
      <c r="AC34" s="37" t="s">
        <v>300</v>
      </c>
      <c r="AD34" s="16" t="s">
        <v>40</v>
      </c>
      <c r="AE34" s="144"/>
      <c r="AF34" s="563" t="s">
        <v>45</v>
      </c>
      <c r="AG34" s="149">
        <v>16.3</v>
      </c>
      <c r="AH34" s="150">
        <v>28</v>
      </c>
      <c r="AI34" s="36"/>
      <c r="AJ34" s="37" t="s">
        <v>3</v>
      </c>
    </row>
    <row r="35" spans="2:36" ht="11.25">
      <c r="B35" s="541">
        <v>71</v>
      </c>
      <c r="C35" s="162">
        <v>201</v>
      </c>
      <c r="D35" s="144" t="s">
        <v>2</v>
      </c>
      <c r="E35" s="562" t="s">
        <v>240</v>
      </c>
      <c r="F35" s="137" t="s">
        <v>121</v>
      </c>
      <c r="G35" s="152"/>
      <c r="H35" s="144" t="s">
        <v>841</v>
      </c>
      <c r="I35" s="144"/>
      <c r="J35" s="37" t="s">
        <v>3</v>
      </c>
      <c r="K35" s="16"/>
      <c r="L35" s="16" t="s">
        <v>335</v>
      </c>
      <c r="M35" s="37" t="s">
        <v>3</v>
      </c>
      <c r="N35" s="487" t="s">
        <v>840</v>
      </c>
      <c r="O35" s="149">
        <v>7.56</v>
      </c>
      <c r="P35" s="179" t="s">
        <v>3</v>
      </c>
      <c r="Q35" s="64"/>
      <c r="R35" s="64">
        <v>42</v>
      </c>
      <c r="S35" s="141"/>
      <c r="T35" s="155">
        <v>21</v>
      </c>
      <c r="U35" s="162">
        <v>122</v>
      </c>
      <c r="V35" s="144" t="s">
        <v>839</v>
      </c>
      <c r="W35" s="562" t="s">
        <v>124</v>
      </c>
      <c r="X35" s="137" t="s">
        <v>838</v>
      </c>
      <c r="Y35" s="153"/>
      <c r="Z35" s="144" t="s">
        <v>837</v>
      </c>
      <c r="AA35" s="144"/>
      <c r="AB35" s="37" t="s">
        <v>3</v>
      </c>
      <c r="AC35" s="37" t="s">
        <v>297</v>
      </c>
      <c r="AD35" s="37" t="s">
        <v>3</v>
      </c>
      <c r="AE35" s="144"/>
      <c r="AF35" s="563" t="s">
        <v>185</v>
      </c>
      <c r="AG35" s="149">
        <v>16.45</v>
      </c>
      <c r="AH35" s="179" t="s">
        <v>54</v>
      </c>
      <c r="AI35" s="36"/>
      <c r="AJ35" s="36">
        <v>7</v>
      </c>
    </row>
    <row r="36" spans="2:36" s="165" customFormat="1" ht="11.25">
      <c r="B36" s="545">
        <v>70</v>
      </c>
      <c r="C36" s="178">
        <v>200</v>
      </c>
      <c r="D36" s="168" t="s">
        <v>836</v>
      </c>
      <c r="E36" s="567" t="s">
        <v>241</v>
      </c>
      <c r="F36" s="170" t="s">
        <v>122</v>
      </c>
      <c r="G36" s="177"/>
      <c r="H36" s="168" t="s">
        <v>835</v>
      </c>
      <c r="I36" s="168"/>
      <c r="J36" s="33" t="s">
        <v>334</v>
      </c>
      <c r="K36" s="17"/>
      <c r="L36" s="568" t="s">
        <v>333</v>
      </c>
      <c r="M36" s="173">
        <v>25</v>
      </c>
      <c r="N36" s="487" t="s">
        <v>566</v>
      </c>
      <c r="O36" s="149">
        <v>8</v>
      </c>
      <c r="P36" s="175">
        <v>60</v>
      </c>
      <c r="Q36" s="57"/>
      <c r="R36" s="57">
        <v>40</v>
      </c>
      <c r="S36" s="174"/>
      <c r="T36" s="173">
        <v>20</v>
      </c>
      <c r="U36" s="178">
        <v>120</v>
      </c>
      <c r="V36" s="144" t="s">
        <v>813</v>
      </c>
      <c r="W36" s="567" t="s">
        <v>270</v>
      </c>
      <c r="X36" s="170" t="s">
        <v>834</v>
      </c>
      <c r="Y36" s="171"/>
      <c r="Z36" s="168" t="s">
        <v>527</v>
      </c>
      <c r="AA36" s="168"/>
      <c r="AB36" s="33" t="s">
        <v>18</v>
      </c>
      <c r="AC36" s="33" t="s">
        <v>42</v>
      </c>
      <c r="AD36" s="17" t="s">
        <v>43</v>
      </c>
      <c r="AE36" s="168"/>
      <c r="AF36" s="566" t="s">
        <v>47</v>
      </c>
      <c r="AG36" s="149">
        <v>17</v>
      </c>
      <c r="AH36" s="166">
        <v>26</v>
      </c>
      <c r="AI36" s="35"/>
      <c r="AJ36" s="37" t="s">
        <v>3</v>
      </c>
    </row>
    <row r="37" spans="2:36" ht="11.25">
      <c r="B37" s="541">
        <v>69</v>
      </c>
      <c r="C37" s="162">
        <v>199</v>
      </c>
      <c r="D37" s="144" t="s">
        <v>2</v>
      </c>
      <c r="E37" s="562" t="s">
        <v>242</v>
      </c>
      <c r="F37" s="137" t="s">
        <v>833</v>
      </c>
      <c r="G37" s="152"/>
      <c r="H37" s="144" t="s">
        <v>832</v>
      </c>
      <c r="I37" s="144"/>
      <c r="J37" s="37" t="s">
        <v>3</v>
      </c>
      <c r="K37" s="16"/>
      <c r="L37" s="16" t="s">
        <v>331</v>
      </c>
      <c r="M37" s="37" t="s">
        <v>3</v>
      </c>
      <c r="N37" s="487" t="s">
        <v>831</v>
      </c>
      <c r="O37" s="149">
        <v>8.05</v>
      </c>
      <c r="P37" s="179" t="s">
        <v>3</v>
      </c>
      <c r="Q37" s="64"/>
      <c r="R37" s="64">
        <v>39</v>
      </c>
      <c r="S37" s="141"/>
      <c r="T37" s="155">
        <v>19</v>
      </c>
      <c r="U37" s="162">
        <v>117</v>
      </c>
      <c r="V37" s="144" t="s">
        <v>830</v>
      </c>
      <c r="W37" s="562" t="s">
        <v>127</v>
      </c>
      <c r="X37" s="137" t="s">
        <v>829</v>
      </c>
      <c r="Y37" s="153"/>
      <c r="Z37" s="144" t="s">
        <v>828</v>
      </c>
      <c r="AA37" s="144"/>
      <c r="AB37" s="37" t="s">
        <v>3</v>
      </c>
      <c r="AC37" s="37" t="s">
        <v>52</v>
      </c>
      <c r="AD37" s="37" t="s">
        <v>3</v>
      </c>
      <c r="AE37" s="144"/>
      <c r="AF37" s="563" t="s">
        <v>827</v>
      </c>
      <c r="AG37" s="149">
        <v>17.15</v>
      </c>
      <c r="AH37" s="179" t="s">
        <v>1</v>
      </c>
      <c r="AI37" s="36"/>
      <c r="AJ37" s="37" t="s">
        <v>3</v>
      </c>
    </row>
    <row r="38" spans="2:36" ht="11.25">
      <c r="B38" s="541">
        <v>68</v>
      </c>
      <c r="C38" s="162">
        <v>198</v>
      </c>
      <c r="D38" s="144" t="s">
        <v>2</v>
      </c>
      <c r="E38" s="562" t="s">
        <v>243</v>
      </c>
      <c r="F38" s="137" t="s">
        <v>826</v>
      </c>
      <c r="G38" s="152"/>
      <c r="H38" s="144" t="s">
        <v>581</v>
      </c>
      <c r="I38" s="144"/>
      <c r="J38" s="37" t="s">
        <v>328</v>
      </c>
      <c r="K38" s="16"/>
      <c r="L38" s="565" t="s">
        <v>327</v>
      </c>
      <c r="M38" s="37" t="s">
        <v>3</v>
      </c>
      <c r="N38" s="487" t="s">
        <v>825</v>
      </c>
      <c r="O38" s="149">
        <v>8.1</v>
      </c>
      <c r="P38" s="564">
        <v>59</v>
      </c>
      <c r="Q38" s="64"/>
      <c r="R38" s="64">
        <v>38</v>
      </c>
      <c r="S38" s="141"/>
      <c r="T38" s="155">
        <v>18</v>
      </c>
      <c r="U38" s="162">
        <v>114</v>
      </c>
      <c r="V38" s="144" t="s">
        <v>824</v>
      </c>
      <c r="W38" s="562" t="s">
        <v>271</v>
      </c>
      <c r="X38" s="137" t="s">
        <v>171</v>
      </c>
      <c r="Y38" s="153"/>
      <c r="Z38" s="144" t="s">
        <v>784</v>
      </c>
      <c r="AA38" s="144"/>
      <c r="AB38" s="37" t="s">
        <v>21</v>
      </c>
      <c r="AC38" s="37" t="s">
        <v>53</v>
      </c>
      <c r="AD38" s="16" t="s">
        <v>44</v>
      </c>
      <c r="AE38" s="144"/>
      <c r="AF38" s="563" t="s">
        <v>823</v>
      </c>
      <c r="AG38" s="149">
        <v>17.3</v>
      </c>
      <c r="AH38" s="150">
        <v>24</v>
      </c>
      <c r="AI38" s="36"/>
      <c r="AJ38" s="36">
        <v>6</v>
      </c>
    </row>
    <row r="39" spans="2:36" ht="11.25">
      <c r="B39" s="541">
        <v>67</v>
      </c>
      <c r="C39" s="162">
        <v>197</v>
      </c>
      <c r="D39" s="144" t="s">
        <v>822</v>
      </c>
      <c r="E39" s="562" t="s">
        <v>244</v>
      </c>
      <c r="F39" s="137" t="s">
        <v>124</v>
      </c>
      <c r="G39" s="152"/>
      <c r="H39" s="144" t="s">
        <v>584</v>
      </c>
      <c r="I39" s="144"/>
      <c r="J39" s="37" t="s">
        <v>3</v>
      </c>
      <c r="K39" s="16"/>
      <c r="L39" s="16" t="s">
        <v>325</v>
      </c>
      <c r="M39" s="37" t="s">
        <v>4</v>
      </c>
      <c r="N39" s="487" t="s">
        <v>821</v>
      </c>
      <c r="O39" s="149">
        <v>8.15</v>
      </c>
      <c r="P39" s="179" t="s">
        <v>3</v>
      </c>
      <c r="Q39" s="64"/>
      <c r="R39" s="64">
        <v>37</v>
      </c>
      <c r="S39" s="141"/>
      <c r="T39" s="155">
        <v>17</v>
      </c>
      <c r="U39" s="162">
        <v>111</v>
      </c>
      <c r="V39" s="144" t="s">
        <v>820</v>
      </c>
      <c r="W39" s="562" t="s">
        <v>272</v>
      </c>
      <c r="X39" s="137" t="s">
        <v>819</v>
      </c>
      <c r="Y39" s="153"/>
      <c r="Z39" s="144" t="s">
        <v>811</v>
      </c>
      <c r="AA39" s="144"/>
      <c r="AB39" s="37" t="s">
        <v>3</v>
      </c>
      <c r="AC39" s="37" t="s">
        <v>54</v>
      </c>
      <c r="AD39" s="37" t="s">
        <v>3</v>
      </c>
      <c r="AE39" s="144"/>
      <c r="AF39" s="563" t="s">
        <v>818</v>
      </c>
      <c r="AG39" s="149">
        <v>17.45</v>
      </c>
      <c r="AH39" s="179" t="s">
        <v>5</v>
      </c>
      <c r="AI39" s="36"/>
      <c r="AJ39" s="37" t="s">
        <v>3</v>
      </c>
    </row>
    <row r="40" spans="2:36" ht="11.25">
      <c r="B40" s="541">
        <v>66</v>
      </c>
      <c r="C40" s="162">
        <v>196</v>
      </c>
      <c r="D40" s="144" t="s">
        <v>2</v>
      </c>
      <c r="E40" s="562" t="s">
        <v>245</v>
      </c>
      <c r="F40" s="137" t="s">
        <v>817</v>
      </c>
      <c r="G40" s="152"/>
      <c r="H40" s="144" t="s">
        <v>587</v>
      </c>
      <c r="I40" s="144"/>
      <c r="J40" s="37" t="s">
        <v>322</v>
      </c>
      <c r="K40" s="16"/>
      <c r="L40" s="565" t="s">
        <v>321</v>
      </c>
      <c r="M40" s="37" t="s">
        <v>3</v>
      </c>
      <c r="N40" s="487" t="s">
        <v>816</v>
      </c>
      <c r="O40" s="149">
        <v>8.2</v>
      </c>
      <c r="P40" s="157">
        <v>58</v>
      </c>
      <c r="Q40" s="64"/>
      <c r="R40" s="64">
        <v>36</v>
      </c>
      <c r="S40" s="141"/>
      <c r="T40" s="155">
        <v>16</v>
      </c>
      <c r="U40" s="162">
        <v>108</v>
      </c>
      <c r="V40" s="144" t="s">
        <v>815</v>
      </c>
      <c r="W40" s="562" t="s">
        <v>132</v>
      </c>
      <c r="X40" s="137" t="s">
        <v>814</v>
      </c>
      <c r="Y40" s="153"/>
      <c r="Z40" s="144" t="s">
        <v>813</v>
      </c>
      <c r="AA40" s="144"/>
      <c r="AB40" s="37" t="s">
        <v>24</v>
      </c>
      <c r="AC40" s="37" t="s">
        <v>55</v>
      </c>
      <c r="AD40" s="16" t="s">
        <v>46</v>
      </c>
      <c r="AE40" s="144"/>
      <c r="AF40" s="563" t="s">
        <v>187</v>
      </c>
      <c r="AG40" s="149">
        <v>18</v>
      </c>
      <c r="AH40" s="150">
        <v>22</v>
      </c>
      <c r="AI40" s="36"/>
      <c r="AJ40" s="37" t="s">
        <v>3</v>
      </c>
    </row>
    <row r="41" spans="2:36" ht="11.25">
      <c r="B41" s="541">
        <v>65</v>
      </c>
      <c r="C41" s="162">
        <v>195</v>
      </c>
      <c r="D41" s="144" t="s">
        <v>2</v>
      </c>
      <c r="E41" s="562" t="s">
        <v>246</v>
      </c>
      <c r="F41" s="137" t="s">
        <v>270</v>
      </c>
      <c r="G41" s="152"/>
      <c r="H41" s="144" t="s">
        <v>590</v>
      </c>
      <c r="I41" s="144"/>
      <c r="J41" s="37" t="s">
        <v>3</v>
      </c>
      <c r="K41" s="16"/>
      <c r="L41" s="16" t="s">
        <v>320</v>
      </c>
      <c r="M41" s="37" t="s">
        <v>3</v>
      </c>
      <c r="N41" s="487" t="s">
        <v>812</v>
      </c>
      <c r="O41" s="149">
        <v>8.26</v>
      </c>
      <c r="P41" s="179" t="s">
        <v>3</v>
      </c>
      <c r="Q41" s="64"/>
      <c r="R41" s="64">
        <v>35</v>
      </c>
      <c r="S41" s="141"/>
      <c r="T41" s="155">
        <v>15</v>
      </c>
      <c r="U41" s="162">
        <v>105</v>
      </c>
      <c r="V41" s="144" t="s">
        <v>811</v>
      </c>
      <c r="W41" s="562" t="s">
        <v>756</v>
      </c>
      <c r="X41" s="137" t="s">
        <v>810</v>
      </c>
      <c r="Y41" s="153"/>
      <c r="Z41" s="144" t="s">
        <v>809</v>
      </c>
      <c r="AA41" s="144"/>
      <c r="AB41" s="37" t="s">
        <v>3</v>
      </c>
      <c r="AC41" s="37" t="s">
        <v>1</v>
      </c>
      <c r="AD41" s="16"/>
      <c r="AE41" s="144"/>
      <c r="AF41" s="563" t="s">
        <v>808</v>
      </c>
      <c r="AG41" s="149">
        <v>18.2</v>
      </c>
      <c r="AH41" s="179" t="s">
        <v>7</v>
      </c>
      <c r="AI41" s="36"/>
      <c r="AJ41" s="36">
        <v>5</v>
      </c>
    </row>
    <row r="42" spans="2:36" ht="11.25">
      <c r="B42" s="541">
        <v>64</v>
      </c>
      <c r="C42" s="162">
        <v>194</v>
      </c>
      <c r="D42" s="144" t="s">
        <v>807</v>
      </c>
      <c r="E42" s="562" t="s">
        <v>247</v>
      </c>
      <c r="F42" s="137" t="s">
        <v>126</v>
      </c>
      <c r="G42" s="152"/>
      <c r="H42" s="144" t="s">
        <v>593</v>
      </c>
      <c r="I42" s="144"/>
      <c r="J42" s="37" t="s">
        <v>319</v>
      </c>
      <c r="K42" s="16"/>
      <c r="L42" s="565" t="s">
        <v>318</v>
      </c>
      <c r="M42" s="155">
        <v>23</v>
      </c>
      <c r="N42" s="487" t="s">
        <v>806</v>
      </c>
      <c r="O42" s="149">
        <v>8.32</v>
      </c>
      <c r="P42" s="564">
        <v>57</v>
      </c>
      <c r="Q42" s="64"/>
      <c r="R42" s="64">
        <v>34</v>
      </c>
      <c r="S42" s="141"/>
      <c r="T42" s="155">
        <v>14</v>
      </c>
      <c r="U42" s="162">
        <v>102</v>
      </c>
      <c r="V42" s="144" t="s">
        <v>805</v>
      </c>
      <c r="W42" s="562" t="s">
        <v>273</v>
      </c>
      <c r="X42" s="137" t="s">
        <v>176</v>
      </c>
      <c r="Y42" s="153"/>
      <c r="Z42" s="144" t="s">
        <v>804</v>
      </c>
      <c r="AA42" s="144"/>
      <c r="AB42" s="37" t="s">
        <v>27</v>
      </c>
      <c r="AC42" s="37" t="s">
        <v>4</v>
      </c>
      <c r="AD42" s="16" t="s">
        <v>48</v>
      </c>
      <c r="AE42" s="144"/>
      <c r="AF42" s="563" t="s">
        <v>803</v>
      </c>
      <c r="AG42" s="149">
        <v>18.4</v>
      </c>
      <c r="AH42" s="150">
        <v>20</v>
      </c>
      <c r="AI42" s="36"/>
      <c r="AJ42" s="37" t="s">
        <v>3</v>
      </c>
    </row>
    <row r="43" spans="2:36" ht="11.25">
      <c r="B43" s="541">
        <v>63</v>
      </c>
      <c r="C43" s="162">
        <v>193</v>
      </c>
      <c r="D43" s="144" t="s">
        <v>2</v>
      </c>
      <c r="E43" s="562" t="s">
        <v>248</v>
      </c>
      <c r="F43" s="137" t="s">
        <v>802</v>
      </c>
      <c r="G43" s="152"/>
      <c r="H43" s="144" t="s">
        <v>596</v>
      </c>
      <c r="I43" s="144"/>
      <c r="J43" s="37" t="s">
        <v>3</v>
      </c>
      <c r="K43" s="16"/>
      <c r="L43" s="16" t="s">
        <v>317</v>
      </c>
      <c r="M43" s="37" t="s">
        <v>3</v>
      </c>
      <c r="N43" s="487" t="s">
        <v>801</v>
      </c>
      <c r="O43" s="149">
        <v>8.38</v>
      </c>
      <c r="P43" s="179" t="s">
        <v>3</v>
      </c>
      <c r="Q43" s="64"/>
      <c r="R43" s="64">
        <v>33</v>
      </c>
      <c r="S43" s="141"/>
      <c r="T43" s="155">
        <v>13</v>
      </c>
      <c r="U43" s="162">
        <v>99</v>
      </c>
      <c r="V43" s="144" t="s">
        <v>800</v>
      </c>
      <c r="W43" s="562" t="s">
        <v>799</v>
      </c>
      <c r="X43" s="137" t="s">
        <v>177</v>
      </c>
      <c r="Y43" s="153"/>
      <c r="Z43" s="144" t="s">
        <v>798</v>
      </c>
      <c r="AA43" s="144"/>
      <c r="AB43" s="37" t="s">
        <v>3</v>
      </c>
      <c r="AC43" s="37" t="s">
        <v>5</v>
      </c>
      <c r="AD43" s="16"/>
      <c r="AE43" s="144"/>
      <c r="AF43" s="563" t="s">
        <v>797</v>
      </c>
      <c r="AG43" s="149">
        <v>19</v>
      </c>
      <c r="AH43" s="179" t="s">
        <v>9</v>
      </c>
      <c r="AI43" s="36"/>
      <c r="AJ43" s="37" t="s">
        <v>3</v>
      </c>
    </row>
    <row r="44" spans="2:36" ht="11.25">
      <c r="B44" s="541">
        <v>62</v>
      </c>
      <c r="C44" s="162">
        <v>192</v>
      </c>
      <c r="D44" s="144" t="s">
        <v>51</v>
      </c>
      <c r="E44" s="562" t="s">
        <v>249</v>
      </c>
      <c r="F44" s="137" t="s">
        <v>796</v>
      </c>
      <c r="G44" s="152"/>
      <c r="H44" s="144" t="s">
        <v>599</v>
      </c>
      <c r="I44" s="144"/>
      <c r="J44" s="37" t="s">
        <v>316</v>
      </c>
      <c r="K44" s="16"/>
      <c r="L44" s="565" t="s">
        <v>315</v>
      </c>
      <c r="M44" s="37" t="s">
        <v>3</v>
      </c>
      <c r="N44" s="487" t="s">
        <v>795</v>
      </c>
      <c r="O44" s="149">
        <v>8.44</v>
      </c>
      <c r="P44" s="157">
        <v>56</v>
      </c>
      <c r="Q44" s="64"/>
      <c r="R44" s="64">
        <v>32</v>
      </c>
      <c r="S44" s="141"/>
      <c r="T44" s="155">
        <v>12</v>
      </c>
      <c r="U44" s="162">
        <v>96</v>
      </c>
      <c r="V44" s="144" t="s">
        <v>794</v>
      </c>
      <c r="W44" s="562" t="s">
        <v>526</v>
      </c>
      <c r="X44" s="137" t="s">
        <v>793</v>
      </c>
      <c r="Y44" s="153"/>
      <c r="Z44" s="144" t="s">
        <v>792</v>
      </c>
      <c r="AA44" s="144"/>
      <c r="AB44" s="37" t="s">
        <v>30</v>
      </c>
      <c r="AC44" s="37" t="s">
        <v>6</v>
      </c>
      <c r="AD44" s="16" t="s">
        <v>50</v>
      </c>
      <c r="AE44" s="144"/>
      <c r="AF44" s="563" t="s">
        <v>190</v>
      </c>
      <c r="AG44" s="149">
        <v>19.2</v>
      </c>
      <c r="AH44" s="150">
        <v>18</v>
      </c>
      <c r="AI44" s="36"/>
      <c r="AJ44" s="36">
        <v>4</v>
      </c>
    </row>
    <row r="45" spans="2:36" ht="11.25">
      <c r="B45" s="541">
        <v>61</v>
      </c>
      <c r="C45" s="162">
        <v>191</v>
      </c>
      <c r="D45" s="144" t="s">
        <v>787</v>
      </c>
      <c r="E45" s="562" t="s">
        <v>250</v>
      </c>
      <c r="F45" s="137" t="s">
        <v>128</v>
      </c>
      <c r="G45" s="152"/>
      <c r="H45" s="144" t="s">
        <v>602</v>
      </c>
      <c r="I45" s="144"/>
      <c r="J45" s="37" t="s">
        <v>3</v>
      </c>
      <c r="K45" s="16"/>
      <c r="L45" s="16" t="s">
        <v>314</v>
      </c>
      <c r="M45" s="37" t="s">
        <v>6</v>
      </c>
      <c r="N45" s="487" t="s">
        <v>791</v>
      </c>
      <c r="O45" s="149">
        <v>8.52</v>
      </c>
      <c r="P45" s="179" t="s">
        <v>3</v>
      </c>
      <c r="Q45" s="64"/>
      <c r="R45" s="64">
        <v>31</v>
      </c>
      <c r="S45" s="141"/>
      <c r="T45" s="155">
        <v>11</v>
      </c>
      <c r="U45" s="162">
        <v>93</v>
      </c>
      <c r="V45" s="144" t="s">
        <v>790</v>
      </c>
      <c r="W45" s="562" t="s">
        <v>789</v>
      </c>
      <c r="X45" s="137" t="s">
        <v>788</v>
      </c>
      <c r="Y45" s="153"/>
      <c r="Z45" s="144" t="s">
        <v>787</v>
      </c>
      <c r="AA45" s="144"/>
      <c r="AB45" s="37" t="s">
        <v>3</v>
      </c>
      <c r="AC45" s="37" t="s">
        <v>7</v>
      </c>
      <c r="AD45" s="37" t="s">
        <v>3</v>
      </c>
      <c r="AE45" s="144"/>
      <c r="AF45" s="563" t="s">
        <v>786</v>
      </c>
      <c r="AG45" s="149">
        <v>19.4</v>
      </c>
      <c r="AH45" s="179" t="s">
        <v>12</v>
      </c>
      <c r="AI45" s="36"/>
      <c r="AJ45" s="37" t="s">
        <v>3</v>
      </c>
    </row>
    <row r="46" spans="2:36" s="165" customFormat="1" ht="11.25">
      <c r="B46" s="544">
        <v>60</v>
      </c>
      <c r="C46" s="178">
        <v>190</v>
      </c>
      <c r="D46" s="168" t="s">
        <v>51</v>
      </c>
      <c r="E46" s="567" t="s">
        <v>251</v>
      </c>
      <c r="F46" s="170" t="s">
        <v>271</v>
      </c>
      <c r="G46" s="177"/>
      <c r="H46" s="168" t="s">
        <v>605</v>
      </c>
      <c r="I46" s="168"/>
      <c r="J46" s="33" t="s">
        <v>312</v>
      </c>
      <c r="K46" s="17"/>
      <c r="L46" s="568" t="s">
        <v>311</v>
      </c>
      <c r="M46" s="37" t="s">
        <v>3</v>
      </c>
      <c r="N46" s="487" t="s">
        <v>785</v>
      </c>
      <c r="O46" s="149">
        <v>9</v>
      </c>
      <c r="P46" s="186">
        <v>55</v>
      </c>
      <c r="Q46" s="57"/>
      <c r="R46" s="57">
        <v>30</v>
      </c>
      <c r="S46" s="174"/>
      <c r="T46" s="173">
        <v>10</v>
      </c>
      <c r="U46" s="178">
        <v>90</v>
      </c>
      <c r="V46" s="144" t="s">
        <v>784</v>
      </c>
      <c r="W46" s="567" t="s">
        <v>783</v>
      </c>
      <c r="X46" s="170" t="s">
        <v>179</v>
      </c>
      <c r="Y46" s="171"/>
      <c r="Z46" s="168" t="s">
        <v>782</v>
      </c>
      <c r="AA46" s="168"/>
      <c r="AB46" s="33" t="s">
        <v>33</v>
      </c>
      <c r="AC46" s="33" t="s">
        <v>8</v>
      </c>
      <c r="AD46" s="17" t="s">
        <v>62</v>
      </c>
      <c r="AE46" s="168"/>
      <c r="AF46" s="566" t="s">
        <v>781</v>
      </c>
      <c r="AG46" s="149">
        <v>20</v>
      </c>
      <c r="AH46" s="166">
        <v>16</v>
      </c>
      <c r="AI46" s="35"/>
      <c r="AJ46" s="37" t="s">
        <v>3</v>
      </c>
    </row>
    <row r="47" spans="2:36" ht="11.25">
      <c r="B47" s="541">
        <v>59</v>
      </c>
      <c r="C47" s="162">
        <v>189</v>
      </c>
      <c r="D47" s="144" t="s">
        <v>2</v>
      </c>
      <c r="E47" s="562" t="s">
        <v>252</v>
      </c>
      <c r="F47" s="137" t="s">
        <v>780</v>
      </c>
      <c r="G47" s="152"/>
      <c r="H47" s="144" t="s">
        <v>608</v>
      </c>
      <c r="I47" s="144"/>
      <c r="J47" s="37" t="s">
        <v>3</v>
      </c>
      <c r="K47" s="16"/>
      <c r="L47" s="16" t="s">
        <v>310</v>
      </c>
      <c r="M47" s="37" t="s">
        <v>3</v>
      </c>
      <c r="N47" s="487" t="s">
        <v>545</v>
      </c>
      <c r="O47" s="149">
        <v>9.1</v>
      </c>
      <c r="P47" s="179" t="s">
        <v>3</v>
      </c>
      <c r="Q47" s="64"/>
      <c r="R47" s="64">
        <v>29</v>
      </c>
      <c r="S47" s="141"/>
      <c r="T47" s="155">
        <v>9</v>
      </c>
      <c r="U47" s="162">
        <v>86</v>
      </c>
      <c r="V47" s="144" t="s">
        <v>779</v>
      </c>
      <c r="W47" s="562" t="s">
        <v>305</v>
      </c>
      <c r="X47" s="137" t="s">
        <v>778</v>
      </c>
      <c r="Y47" s="153"/>
      <c r="Z47" s="144" t="s">
        <v>777</v>
      </c>
      <c r="AA47" s="144"/>
      <c r="AB47" s="37" t="s">
        <v>35</v>
      </c>
      <c r="AC47" s="37" t="s">
        <v>10</v>
      </c>
      <c r="AD47" s="37" t="s">
        <v>3</v>
      </c>
      <c r="AE47" s="144"/>
      <c r="AF47" s="563" t="s">
        <v>192</v>
      </c>
      <c r="AG47" s="149">
        <v>20.2</v>
      </c>
      <c r="AH47" s="179" t="s">
        <v>18</v>
      </c>
      <c r="AI47" s="36"/>
      <c r="AJ47" s="36">
        <v>3</v>
      </c>
    </row>
    <row r="48" spans="2:36" ht="11.25">
      <c r="B48" s="541">
        <v>58</v>
      </c>
      <c r="C48" s="162">
        <v>188</v>
      </c>
      <c r="D48" s="144" t="s">
        <v>776</v>
      </c>
      <c r="E48" s="562" t="s">
        <v>253</v>
      </c>
      <c r="F48" s="137" t="s">
        <v>775</v>
      </c>
      <c r="G48" s="152"/>
      <c r="H48" s="144" t="s">
        <v>611</v>
      </c>
      <c r="I48" s="144"/>
      <c r="J48" s="37" t="s">
        <v>308</v>
      </c>
      <c r="K48" s="16"/>
      <c r="L48" s="565" t="s">
        <v>307</v>
      </c>
      <c r="M48" s="155">
        <v>21</v>
      </c>
      <c r="N48" s="487" t="s">
        <v>774</v>
      </c>
      <c r="O48" s="149">
        <v>9.2</v>
      </c>
      <c r="P48" s="157">
        <v>54</v>
      </c>
      <c r="Q48" s="64"/>
      <c r="R48" s="64">
        <v>28</v>
      </c>
      <c r="S48" s="141"/>
      <c r="T48" s="155">
        <v>8</v>
      </c>
      <c r="U48" s="162">
        <v>82</v>
      </c>
      <c r="V48" s="144" t="s">
        <v>773</v>
      </c>
      <c r="W48" s="562" t="s">
        <v>772</v>
      </c>
      <c r="X48" s="137" t="s">
        <v>180</v>
      </c>
      <c r="Y48" s="153"/>
      <c r="Z48" s="144" t="s">
        <v>771</v>
      </c>
      <c r="AA48" s="144"/>
      <c r="AB48" s="37" t="s">
        <v>37</v>
      </c>
      <c r="AC48" s="37" t="s">
        <v>15</v>
      </c>
      <c r="AD48" s="16" t="s">
        <v>63</v>
      </c>
      <c r="AE48" s="144"/>
      <c r="AF48" s="563" t="s">
        <v>770</v>
      </c>
      <c r="AG48" s="149">
        <v>20.4</v>
      </c>
      <c r="AH48" s="150">
        <v>14</v>
      </c>
      <c r="AI48" s="36"/>
      <c r="AJ48" s="37" t="s">
        <v>3</v>
      </c>
    </row>
    <row r="49" spans="2:36" ht="11.25">
      <c r="B49" s="541">
        <v>57</v>
      </c>
      <c r="C49" s="162">
        <v>187</v>
      </c>
      <c r="D49" s="144" t="s">
        <v>2</v>
      </c>
      <c r="E49" s="562" t="s">
        <v>254</v>
      </c>
      <c r="F49" s="137" t="s">
        <v>769</v>
      </c>
      <c r="G49" s="152"/>
      <c r="H49" s="144" t="s">
        <v>614</v>
      </c>
      <c r="I49" s="144"/>
      <c r="J49" s="37" t="s">
        <v>3</v>
      </c>
      <c r="K49" s="16"/>
      <c r="L49" s="16" t="s">
        <v>306</v>
      </c>
      <c r="M49" s="37" t="s">
        <v>3</v>
      </c>
      <c r="N49" s="487" t="s">
        <v>768</v>
      </c>
      <c r="O49" s="149">
        <v>9.35</v>
      </c>
      <c r="P49" s="179" t="s">
        <v>3</v>
      </c>
      <c r="Q49" s="64"/>
      <c r="R49" s="64">
        <v>27</v>
      </c>
      <c r="S49" s="141"/>
      <c r="T49" s="155">
        <v>7</v>
      </c>
      <c r="U49" s="162">
        <v>78</v>
      </c>
      <c r="V49" s="144" t="s">
        <v>767</v>
      </c>
      <c r="W49" s="562" t="s">
        <v>766</v>
      </c>
      <c r="X49" s="137" t="s">
        <v>765</v>
      </c>
      <c r="Y49" s="153"/>
      <c r="Z49" s="144" t="s">
        <v>764</v>
      </c>
      <c r="AA49" s="144"/>
      <c r="AB49" s="37" t="s">
        <v>38</v>
      </c>
      <c r="AC49" s="37" t="s">
        <v>21</v>
      </c>
      <c r="AD49" s="37" t="s">
        <v>3</v>
      </c>
      <c r="AE49" s="133"/>
      <c r="AF49" s="563" t="s">
        <v>763</v>
      </c>
      <c r="AG49" s="149">
        <v>21</v>
      </c>
      <c r="AH49" s="179" t="s">
        <v>24</v>
      </c>
      <c r="AI49" s="36"/>
      <c r="AJ49" s="37" t="s">
        <v>3</v>
      </c>
    </row>
    <row r="50" spans="2:36" ht="11.25">
      <c r="B50" s="541">
        <v>56</v>
      </c>
      <c r="C50" s="162">
        <v>186</v>
      </c>
      <c r="D50" s="144" t="s">
        <v>51</v>
      </c>
      <c r="E50" s="562" t="s">
        <v>255</v>
      </c>
      <c r="F50" s="137" t="s">
        <v>313</v>
      </c>
      <c r="G50" s="152"/>
      <c r="H50" s="144" t="s">
        <v>617</v>
      </c>
      <c r="I50" s="144"/>
      <c r="J50" s="37" t="s">
        <v>304</v>
      </c>
      <c r="K50" s="16"/>
      <c r="L50" s="565" t="s">
        <v>303</v>
      </c>
      <c r="M50" s="37" t="s">
        <v>3</v>
      </c>
      <c r="N50" s="487" t="s">
        <v>762</v>
      </c>
      <c r="O50" s="149">
        <v>9.5</v>
      </c>
      <c r="P50" s="564">
        <v>53</v>
      </c>
      <c r="Q50" s="64"/>
      <c r="R50" s="64">
        <v>26</v>
      </c>
      <c r="S50" s="141"/>
      <c r="T50" s="155">
        <v>6</v>
      </c>
      <c r="U50" s="162">
        <v>74</v>
      </c>
      <c r="V50" s="144" t="s">
        <v>761</v>
      </c>
      <c r="W50" s="562" t="s">
        <v>760</v>
      </c>
      <c r="X50" s="137" t="s">
        <v>181</v>
      </c>
      <c r="Y50" s="153"/>
      <c r="Z50" s="144" t="s">
        <v>759</v>
      </c>
      <c r="AA50" s="144"/>
      <c r="AB50" s="37" t="s">
        <v>40</v>
      </c>
      <c r="AC50" s="37" t="s">
        <v>27</v>
      </c>
      <c r="AD50" s="16" t="s">
        <v>64</v>
      </c>
      <c r="AE50" s="133"/>
      <c r="AF50" s="563" t="s">
        <v>758</v>
      </c>
      <c r="AG50" s="149">
        <v>21.25</v>
      </c>
      <c r="AH50" s="150">
        <v>12</v>
      </c>
      <c r="AI50" s="36"/>
      <c r="AJ50" s="36">
        <v>2</v>
      </c>
    </row>
    <row r="51" spans="2:36" ht="11.25">
      <c r="B51" s="541">
        <v>55</v>
      </c>
      <c r="C51" s="162">
        <v>185</v>
      </c>
      <c r="D51" s="144" t="s">
        <v>757</v>
      </c>
      <c r="E51" s="562" t="s">
        <v>256</v>
      </c>
      <c r="F51" s="137" t="s">
        <v>756</v>
      </c>
      <c r="G51" s="152"/>
      <c r="H51" s="144" t="s">
        <v>755</v>
      </c>
      <c r="I51" s="144"/>
      <c r="J51" s="37" t="s">
        <v>3</v>
      </c>
      <c r="K51" s="16"/>
      <c r="L51" s="16" t="s">
        <v>301</v>
      </c>
      <c r="M51" s="37" t="s">
        <v>8</v>
      </c>
      <c r="N51" s="487" t="s">
        <v>754</v>
      </c>
      <c r="O51" s="149">
        <v>10.1</v>
      </c>
      <c r="P51" s="179" t="s">
        <v>3</v>
      </c>
      <c r="Q51" s="64"/>
      <c r="R51" s="64">
        <v>25</v>
      </c>
      <c r="S51" s="141"/>
      <c r="T51" s="155">
        <v>5</v>
      </c>
      <c r="U51" s="162">
        <v>70</v>
      </c>
      <c r="V51" s="144" t="s">
        <v>753</v>
      </c>
      <c r="W51" s="562" t="s">
        <v>752</v>
      </c>
      <c r="X51" s="137" t="s">
        <v>751</v>
      </c>
      <c r="Y51" s="153"/>
      <c r="Z51" s="144" t="s">
        <v>750</v>
      </c>
      <c r="AA51" s="144"/>
      <c r="AB51" s="37" t="s">
        <v>43</v>
      </c>
      <c r="AC51" s="37" t="s">
        <v>33</v>
      </c>
      <c r="AD51" s="37" t="s">
        <v>3</v>
      </c>
      <c r="AE51" s="133"/>
      <c r="AF51" s="563" t="s">
        <v>749</v>
      </c>
      <c r="AG51" s="149">
        <v>21.5</v>
      </c>
      <c r="AH51" s="150">
        <v>10</v>
      </c>
      <c r="AI51" s="36"/>
      <c r="AJ51" s="37" t="s">
        <v>3</v>
      </c>
    </row>
    <row r="52" spans="2:36" ht="11.25">
      <c r="B52" s="541">
        <v>54</v>
      </c>
      <c r="C52" s="162">
        <v>184</v>
      </c>
      <c r="D52" s="144" t="s">
        <v>51</v>
      </c>
      <c r="E52" s="562" t="s">
        <v>370</v>
      </c>
      <c r="F52" s="137" t="s">
        <v>748</v>
      </c>
      <c r="G52" s="152"/>
      <c r="H52" s="144" t="s">
        <v>747</v>
      </c>
      <c r="I52" s="144"/>
      <c r="J52" s="37" t="s">
        <v>300</v>
      </c>
      <c r="K52" s="16"/>
      <c r="L52" s="565" t="s">
        <v>299</v>
      </c>
      <c r="M52" s="37" t="s">
        <v>3</v>
      </c>
      <c r="N52" s="487" t="s">
        <v>436</v>
      </c>
      <c r="O52" s="149">
        <v>10.35</v>
      </c>
      <c r="P52" s="157">
        <v>52</v>
      </c>
      <c r="Q52" s="64"/>
      <c r="R52" s="64">
        <v>24</v>
      </c>
      <c r="S52" s="141" t="s">
        <v>68</v>
      </c>
      <c r="T52" s="155">
        <v>4</v>
      </c>
      <c r="U52" s="162">
        <v>66</v>
      </c>
      <c r="V52" s="144" t="s">
        <v>746</v>
      </c>
      <c r="W52" s="562" t="s">
        <v>150</v>
      </c>
      <c r="X52" s="137" t="s">
        <v>745</v>
      </c>
      <c r="Y52" s="153"/>
      <c r="Z52" s="144" t="s">
        <v>744</v>
      </c>
      <c r="AA52" s="144"/>
      <c r="AB52" s="37" t="s">
        <v>44</v>
      </c>
      <c r="AC52" s="37" t="s">
        <v>37</v>
      </c>
      <c r="AD52" s="16" t="s">
        <v>65</v>
      </c>
      <c r="AE52" s="133"/>
      <c r="AF52" s="563" t="s">
        <v>743</v>
      </c>
      <c r="AG52" s="149">
        <v>22.2</v>
      </c>
      <c r="AH52" s="150">
        <v>8</v>
      </c>
      <c r="AI52" s="36"/>
      <c r="AJ52" s="37" t="s">
        <v>3</v>
      </c>
    </row>
    <row r="53" spans="2:36" ht="11.25">
      <c r="B53" s="541">
        <v>53</v>
      </c>
      <c r="C53" s="162">
        <v>183</v>
      </c>
      <c r="D53" s="144" t="s">
        <v>2</v>
      </c>
      <c r="E53" s="562" t="s">
        <v>368</v>
      </c>
      <c r="F53" s="137" t="s">
        <v>742</v>
      </c>
      <c r="G53" s="152"/>
      <c r="H53" s="144" t="s">
        <v>741</v>
      </c>
      <c r="I53" s="144"/>
      <c r="J53" s="37" t="s">
        <v>3</v>
      </c>
      <c r="K53" s="16"/>
      <c r="L53" s="16" t="s">
        <v>298</v>
      </c>
      <c r="M53" s="37" t="s">
        <v>3</v>
      </c>
      <c r="N53" s="487" t="s">
        <v>433</v>
      </c>
      <c r="O53" s="149">
        <v>11</v>
      </c>
      <c r="P53" s="179" t="s">
        <v>3</v>
      </c>
      <c r="Q53" s="64"/>
      <c r="R53" s="64">
        <v>23</v>
      </c>
      <c r="S53" s="141"/>
      <c r="T53" s="155">
        <v>3</v>
      </c>
      <c r="U53" s="162">
        <v>61</v>
      </c>
      <c r="V53" s="144" t="s">
        <v>740</v>
      </c>
      <c r="W53" s="562" t="s">
        <v>739</v>
      </c>
      <c r="X53" s="137" t="s">
        <v>738</v>
      </c>
      <c r="Y53" s="153"/>
      <c r="Z53" s="144" t="s">
        <v>737</v>
      </c>
      <c r="AA53" s="144"/>
      <c r="AB53" s="37" t="s">
        <v>46</v>
      </c>
      <c r="AC53" s="37" t="s">
        <v>40</v>
      </c>
      <c r="AD53" s="37" t="s">
        <v>3</v>
      </c>
      <c r="AE53" s="133"/>
      <c r="AF53" s="563" t="s">
        <v>736</v>
      </c>
      <c r="AG53" s="149">
        <v>22.5</v>
      </c>
      <c r="AH53" s="150">
        <v>6</v>
      </c>
      <c r="AI53" s="36"/>
      <c r="AJ53" s="36">
        <v>1</v>
      </c>
    </row>
    <row r="54" spans="2:36" ht="11.25" customHeight="1" thickBot="1">
      <c r="B54" s="541">
        <v>52</v>
      </c>
      <c r="C54" s="162">
        <v>182</v>
      </c>
      <c r="D54" s="144" t="s">
        <v>735</v>
      </c>
      <c r="E54" s="562" t="s">
        <v>258</v>
      </c>
      <c r="F54" s="137" t="s">
        <v>531</v>
      </c>
      <c r="G54" s="152"/>
      <c r="H54" s="144" t="s">
        <v>632</v>
      </c>
      <c r="I54" s="144"/>
      <c r="J54" s="160" t="s">
        <v>297</v>
      </c>
      <c r="K54" s="101"/>
      <c r="L54" s="565" t="s">
        <v>296</v>
      </c>
      <c r="M54" s="158">
        <v>19</v>
      </c>
      <c r="N54" s="487" t="s">
        <v>430</v>
      </c>
      <c r="O54" s="149">
        <v>11.3</v>
      </c>
      <c r="P54" s="564">
        <v>51</v>
      </c>
      <c r="Q54" s="64"/>
      <c r="R54" s="64">
        <v>22</v>
      </c>
      <c r="S54" s="141"/>
      <c r="T54" s="155">
        <v>2</v>
      </c>
      <c r="U54" s="154">
        <v>56</v>
      </c>
      <c r="V54" s="144" t="s">
        <v>734</v>
      </c>
      <c r="W54" s="562" t="s">
        <v>733</v>
      </c>
      <c r="X54" s="137" t="s">
        <v>732</v>
      </c>
      <c r="Y54" s="153"/>
      <c r="Z54" s="144" t="s">
        <v>731</v>
      </c>
      <c r="AA54" s="144"/>
      <c r="AB54" s="37" t="s">
        <v>48</v>
      </c>
      <c r="AC54" s="37" t="s">
        <v>44</v>
      </c>
      <c r="AD54" s="16" t="s">
        <v>66</v>
      </c>
      <c r="AE54" s="133"/>
      <c r="AF54" s="563" t="s">
        <v>730</v>
      </c>
      <c r="AG54" s="149">
        <v>23.2</v>
      </c>
      <c r="AH54" s="150">
        <v>4</v>
      </c>
      <c r="AI54" s="36"/>
      <c r="AJ54" s="37" t="s">
        <v>3</v>
      </c>
    </row>
    <row r="55" spans="2:36" ht="12.75" customHeight="1" thickBot="1">
      <c r="B55" s="538">
        <v>51</v>
      </c>
      <c r="C55" s="162">
        <v>181</v>
      </c>
      <c r="D55" s="135" t="s">
        <v>2</v>
      </c>
      <c r="E55" s="562" t="s">
        <v>364</v>
      </c>
      <c r="F55" s="137" t="s">
        <v>729</v>
      </c>
      <c r="G55" s="145"/>
      <c r="H55" s="144" t="s">
        <v>728</v>
      </c>
      <c r="I55" s="135"/>
      <c r="J55" s="39" t="s">
        <v>3</v>
      </c>
      <c r="K55" s="77"/>
      <c r="L55" s="16" t="s">
        <v>295</v>
      </c>
      <c r="M55" s="39" t="s">
        <v>3</v>
      </c>
      <c r="N55" s="561" t="s">
        <v>427</v>
      </c>
      <c r="O55" s="149">
        <v>12</v>
      </c>
      <c r="P55" s="179" t="s">
        <v>3</v>
      </c>
      <c r="Q55" s="142"/>
      <c r="R55" s="64">
        <v>21</v>
      </c>
      <c r="S55" s="141"/>
      <c r="T55" s="140">
        <v>1</v>
      </c>
      <c r="U55" s="139">
        <v>50</v>
      </c>
      <c r="V55" s="135" t="s">
        <v>633</v>
      </c>
      <c r="W55" s="560" t="s">
        <v>154</v>
      </c>
      <c r="X55" s="146" t="s">
        <v>727</v>
      </c>
      <c r="Y55" s="138"/>
      <c r="Z55" s="135" t="s">
        <v>726</v>
      </c>
      <c r="AA55" s="135"/>
      <c r="AB55" s="39" t="s">
        <v>50</v>
      </c>
      <c r="AC55" s="39" t="s">
        <v>48</v>
      </c>
      <c r="AD55" s="77" t="s">
        <v>67</v>
      </c>
      <c r="AE55" s="134"/>
      <c r="AF55" s="559" t="s">
        <v>725</v>
      </c>
      <c r="AG55" s="149">
        <v>24</v>
      </c>
      <c r="AH55" s="132">
        <v>2</v>
      </c>
      <c r="AI55" s="40"/>
      <c r="AJ55" s="37" t="s">
        <v>3</v>
      </c>
    </row>
    <row r="56" spans="2:37" ht="24.75" customHeight="1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558" t="s">
        <v>724</v>
      </c>
      <c r="O56" s="557"/>
      <c r="P56" s="557"/>
      <c r="Q56" s="557"/>
      <c r="R56" s="557"/>
      <c r="S56" s="557"/>
      <c r="T56" s="557"/>
      <c r="U56" s="557"/>
      <c r="V56" s="557"/>
      <c r="W56" s="557"/>
      <c r="X56" s="557"/>
      <c r="Y56" s="557"/>
      <c r="Z56" s="557"/>
      <c r="AA56" s="557"/>
      <c r="AB56" s="557"/>
      <c r="AC56" s="557"/>
      <c r="AD56" s="557"/>
      <c r="AE56" s="557"/>
      <c r="AF56" s="557"/>
      <c r="AG56" s="557"/>
      <c r="AH56" s="557"/>
      <c r="AI56" s="557"/>
      <c r="AJ56" s="557"/>
      <c r="AK56" s="115"/>
    </row>
    <row r="57" spans="6:37" ht="6" customHeight="1" hidden="1">
      <c r="F57" s="129"/>
      <c r="K57" s="130"/>
      <c r="L57" s="130"/>
      <c r="Q57" s="129"/>
      <c r="S57" s="119"/>
      <c r="AK57" s="115"/>
    </row>
    <row r="58" spans="2:37" ht="24.75" customHeight="1" hidden="1">
      <c r="B58" s="119"/>
      <c r="C58" s="119"/>
      <c r="D58" s="119"/>
      <c r="E58" s="119"/>
      <c r="F58" s="277" t="s">
        <v>723</v>
      </c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  <c r="AC58" s="277"/>
      <c r="AD58" s="277"/>
      <c r="AE58" s="277"/>
      <c r="AF58" s="277"/>
      <c r="AG58" s="277"/>
      <c r="AH58" s="277"/>
      <c r="AI58" s="277"/>
      <c r="AJ58" s="125"/>
      <c r="AK58" s="126"/>
    </row>
    <row r="59" spans="2:36" ht="12.75">
      <c r="B59" s="119"/>
      <c r="C59" s="47"/>
      <c r="D59" s="47"/>
      <c r="E59" s="47"/>
      <c r="F59" s="47"/>
      <c r="G59" s="47"/>
      <c r="H59" s="20"/>
      <c r="I59" s="20"/>
      <c r="J59" s="20"/>
      <c r="K59" s="127"/>
      <c r="L59" s="127"/>
      <c r="M59" s="556"/>
      <c r="N59" s="556"/>
      <c r="O59" s="556"/>
      <c r="P59" s="556"/>
      <c r="Q59" s="556"/>
      <c r="R59" s="556"/>
      <c r="S59" s="556"/>
      <c r="AJ59" s="125"/>
    </row>
    <row r="60" spans="2:31" ht="39" customHeight="1">
      <c r="B60" s="119"/>
      <c r="C60" s="47"/>
      <c r="D60" s="47"/>
      <c r="E60" s="47"/>
      <c r="F60" s="47"/>
      <c r="G60" s="47"/>
      <c r="H60" s="124"/>
      <c r="I60" s="124"/>
      <c r="J60" s="124"/>
      <c r="K60" s="123"/>
      <c r="L60" s="123"/>
      <c r="M60" s="123"/>
      <c r="N60" s="123"/>
      <c r="O60" s="123"/>
      <c r="P60" s="122"/>
      <c r="Q60" s="122"/>
      <c r="R60" s="122"/>
      <c r="S60" s="122"/>
      <c r="T60" s="122"/>
      <c r="U60" s="122"/>
      <c r="V60" s="122"/>
      <c r="W60" s="122"/>
      <c r="X60" s="122" t="s">
        <v>68</v>
      </c>
      <c r="Y60" s="122"/>
      <c r="Z60" s="122"/>
      <c r="AA60" s="122"/>
      <c r="AB60" s="122"/>
      <c r="AC60" s="122"/>
      <c r="AD60" s="122"/>
      <c r="AE60" s="122"/>
    </row>
    <row r="61" spans="2:35" ht="20.25" customHeight="1" hidden="1">
      <c r="B61" s="119"/>
      <c r="C61" s="47"/>
      <c r="D61" s="47"/>
      <c r="E61" s="47"/>
      <c r="F61" s="47"/>
      <c r="G61" s="47"/>
      <c r="H61" s="124"/>
      <c r="I61" s="124"/>
      <c r="J61" s="124"/>
      <c r="K61" s="123"/>
      <c r="L61" s="123"/>
      <c r="M61" s="123"/>
      <c r="N61" s="123"/>
      <c r="O61" s="123"/>
      <c r="P61" s="122"/>
      <c r="Q61" s="122"/>
      <c r="R61" s="122"/>
      <c r="S61" s="122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7"/>
    </row>
    <row r="62" spans="2:36" ht="9" customHeight="1">
      <c r="B62" s="120"/>
      <c r="J62" s="119"/>
      <c r="K62" s="119"/>
      <c r="L62" s="119"/>
      <c r="M62" s="119"/>
      <c r="N62" s="119"/>
      <c r="O62" s="119"/>
      <c r="P62" s="119"/>
      <c r="Q62" s="119"/>
      <c r="R62" s="119"/>
      <c r="S62" s="116"/>
      <c r="T62" s="116"/>
      <c r="U62" s="112"/>
      <c r="V62" s="112"/>
      <c r="W62" s="112"/>
      <c r="AJ62" s="118"/>
    </row>
    <row r="63" spans="2:23" ht="12.75">
      <c r="B63" s="117"/>
      <c r="C63" s="117"/>
      <c r="S63" s="116"/>
      <c r="T63" s="116"/>
      <c r="U63" s="112"/>
      <c r="V63" s="112"/>
      <c r="W63" s="112"/>
    </row>
    <row r="64" ht="8.25">
      <c r="AK64" s="115"/>
    </row>
  </sheetData>
  <sheetProtection/>
  <mergeCells count="24">
    <mergeCell ref="H4:H5"/>
    <mergeCell ref="N56:AJ56"/>
    <mergeCell ref="T61:AI61"/>
    <mergeCell ref="B4:B5"/>
    <mergeCell ref="D4:G4"/>
    <mergeCell ref="D2:AD2"/>
    <mergeCell ref="AF2:AH2"/>
    <mergeCell ref="M59:S59"/>
    <mergeCell ref="F58:AI58"/>
    <mergeCell ref="T4:T5"/>
    <mergeCell ref="J4:J5"/>
    <mergeCell ref="L4:L5"/>
    <mergeCell ref="M4:M5"/>
    <mergeCell ref="N4:N5"/>
    <mergeCell ref="P4:P5"/>
    <mergeCell ref="R4:R5"/>
    <mergeCell ref="AJ4:AJ5"/>
    <mergeCell ref="U4:U5"/>
    <mergeCell ref="AB4:AB5"/>
    <mergeCell ref="AC4:AC5"/>
    <mergeCell ref="AD4:AD5"/>
    <mergeCell ref="AE4:AF5"/>
    <mergeCell ref="AH4:AH5"/>
    <mergeCell ref="V4:Y4"/>
  </mergeCells>
  <printOptions/>
  <pageMargins left="0.7086614173228347" right="0.2362204724409449" top="0.35433070866141736" bottom="0.35433070866141736" header="0.31496062992125984" footer="0.31496062992125984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2"/>
  <sheetViews>
    <sheetView view="pageBreakPreview" zoomScale="120" zoomScaleNormal="130" zoomScaleSheetLayoutView="120" zoomScalePageLayoutView="0" workbookViewId="0" topLeftCell="J1">
      <selection activeCell="AF50" sqref="AF50"/>
    </sheetView>
  </sheetViews>
  <sheetFormatPr defaultColWidth="9.00390625" defaultRowHeight="12.75"/>
  <cols>
    <col min="1" max="1" width="4.00390625" style="9" customWidth="1"/>
    <col min="2" max="2" width="4.875" style="9" customWidth="1"/>
    <col min="3" max="3" width="3.625" style="1" customWidth="1"/>
    <col min="4" max="4" width="0.74609375" style="1" hidden="1" customWidth="1"/>
    <col min="5" max="5" width="5.375" style="1" bestFit="1" customWidth="1"/>
    <col min="6" max="6" width="4.125" style="1" customWidth="1"/>
    <col min="7" max="7" width="5.625" style="1" customWidth="1"/>
    <col min="8" max="8" width="3.75390625" style="1" hidden="1" customWidth="1"/>
    <col min="9" max="9" width="6.125" style="1" customWidth="1"/>
    <col min="10" max="10" width="4.375" style="1" customWidth="1"/>
    <col min="11" max="11" width="5.625" style="1" customWidth="1"/>
    <col min="12" max="12" width="6.375" style="1" customWidth="1"/>
    <col min="13" max="13" width="8.00390625" style="1" customWidth="1"/>
    <col min="14" max="14" width="2.875" style="1" hidden="1" customWidth="1"/>
    <col min="15" max="17" width="4.375" style="1" customWidth="1"/>
    <col min="18" max="18" width="5.75390625" style="1" customWidth="1"/>
    <col min="19" max="19" width="6.75390625" style="1" customWidth="1"/>
    <col min="20" max="20" width="3.625" style="1" bestFit="1" customWidth="1"/>
    <col min="21" max="21" width="4.75390625" style="1" customWidth="1"/>
    <col min="22" max="22" width="3.00390625" style="1" bestFit="1" customWidth="1"/>
    <col min="23" max="23" width="4.375" style="2" hidden="1" customWidth="1"/>
    <col min="24" max="24" width="4.375" style="2" customWidth="1"/>
    <col min="25" max="25" width="3.75390625" style="2" bestFit="1" customWidth="1"/>
    <col min="26" max="26" width="5.75390625" style="2" customWidth="1"/>
    <col min="27" max="27" width="1.12109375" style="2" hidden="1" customWidth="1"/>
    <col min="28" max="28" width="4.75390625" style="2" customWidth="1"/>
    <col min="29" max="29" width="4.375" style="2" customWidth="1"/>
    <col min="30" max="30" width="5.625" style="2" customWidth="1"/>
    <col min="31" max="31" width="1.37890625" style="2" hidden="1" customWidth="1"/>
    <col min="32" max="32" width="5.00390625" style="2" customWidth="1"/>
    <col min="33" max="33" width="7.375" style="2" customWidth="1"/>
    <col min="34" max="34" width="0.74609375" style="2" hidden="1" customWidth="1"/>
    <col min="35" max="37" width="4.625" style="2" customWidth="1"/>
    <col min="38" max="38" width="5.00390625" style="2" customWidth="1"/>
    <col min="39" max="39" width="9.125" style="2" hidden="1" customWidth="1"/>
    <col min="40" max="16384" width="9.125" style="2" customWidth="1"/>
  </cols>
  <sheetData>
    <row r="1" spans="1:26" ht="36.75" customHeight="1">
      <c r="A1" s="19"/>
      <c r="B1" s="18"/>
      <c r="D1" s="246" t="s">
        <v>195</v>
      </c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</row>
    <row r="2" spans="1:37" s="1" customFormat="1" ht="15" customHeight="1">
      <c r="A2" s="23"/>
      <c r="B2" s="23"/>
      <c r="C2" s="45" t="s">
        <v>78</v>
      </c>
      <c r="D2" s="45"/>
      <c r="E2" s="45"/>
      <c r="F2" s="45" t="s">
        <v>68</v>
      </c>
      <c r="G2" s="45"/>
      <c r="H2" s="45"/>
      <c r="I2" s="45"/>
      <c r="J2" s="45"/>
      <c r="K2" s="247" t="s">
        <v>79</v>
      </c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5"/>
      <c r="W2" s="24"/>
      <c r="X2" s="24"/>
      <c r="Y2" s="24"/>
      <c r="Z2" s="24"/>
      <c r="AA2" s="24"/>
      <c r="AB2" s="24"/>
      <c r="AC2" s="24"/>
      <c r="AD2" s="44"/>
      <c r="AE2" s="43"/>
      <c r="AF2" s="43"/>
      <c r="AG2" s="43"/>
      <c r="AH2" s="43"/>
      <c r="AI2" s="43"/>
      <c r="AJ2" s="43"/>
      <c r="AK2" s="43"/>
    </row>
    <row r="3" spans="1:37" s="1" customFormat="1" ht="9" customHeight="1" hidden="1">
      <c r="A3" s="26"/>
      <c r="B3" s="2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26"/>
      <c r="S3" s="24"/>
      <c r="T3" s="27"/>
      <c r="U3" s="27"/>
      <c r="V3" s="249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55"/>
      <c r="AJ3" s="55"/>
      <c r="AK3" s="55"/>
    </row>
    <row r="4" spans="1:38" ht="15" customHeight="1" thickBot="1">
      <c r="A4" s="28" t="s">
        <v>80</v>
      </c>
      <c r="B4" s="28"/>
      <c r="C4" s="46"/>
      <c r="D4" s="46"/>
      <c r="E4" s="46"/>
      <c r="F4" s="46"/>
      <c r="G4" s="46"/>
      <c r="H4" s="46"/>
      <c r="I4" s="45"/>
      <c r="J4" s="45"/>
      <c r="K4" s="45"/>
      <c r="L4" s="45"/>
      <c r="M4" s="45"/>
      <c r="N4" s="45"/>
      <c r="O4" s="45"/>
      <c r="P4" s="45"/>
      <c r="Q4" s="45"/>
      <c r="R4" s="29"/>
      <c r="S4" s="24"/>
      <c r="T4" s="28" t="s">
        <v>81</v>
      </c>
      <c r="U4" s="28"/>
      <c r="V4" s="6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"/>
    </row>
    <row r="5" spans="1:39" ht="10.5" customHeight="1">
      <c r="A5" s="229" t="s">
        <v>0</v>
      </c>
      <c r="B5" s="92" t="s">
        <v>59</v>
      </c>
      <c r="C5" s="232" t="s">
        <v>60</v>
      </c>
      <c r="D5" s="233"/>
      <c r="E5" s="233"/>
      <c r="F5" s="234"/>
      <c r="G5" s="236" t="s">
        <v>284</v>
      </c>
      <c r="H5" s="93"/>
      <c r="I5" s="252" t="s">
        <v>277</v>
      </c>
      <c r="J5" s="252"/>
      <c r="K5" s="239" t="s">
        <v>74</v>
      </c>
      <c r="L5" s="220" t="s">
        <v>57</v>
      </c>
      <c r="M5" s="220" t="s">
        <v>71</v>
      </c>
      <c r="N5" s="56"/>
      <c r="O5" s="220" t="s">
        <v>194</v>
      </c>
      <c r="P5" s="254" t="s">
        <v>282</v>
      </c>
      <c r="Q5" s="239"/>
      <c r="R5" s="220" t="s">
        <v>70</v>
      </c>
      <c r="S5" s="6"/>
      <c r="T5" s="229" t="s">
        <v>0</v>
      </c>
      <c r="U5" s="94" t="s">
        <v>61</v>
      </c>
      <c r="V5" s="232" t="s">
        <v>60</v>
      </c>
      <c r="W5" s="233"/>
      <c r="X5" s="233"/>
      <c r="Y5" s="234"/>
      <c r="Z5" s="236" t="s">
        <v>73</v>
      </c>
      <c r="AA5" s="93"/>
      <c r="AB5" s="225" t="s">
        <v>277</v>
      </c>
      <c r="AC5" s="226"/>
      <c r="AD5" s="258" t="s">
        <v>75</v>
      </c>
      <c r="AE5" s="236" t="s">
        <v>76</v>
      </c>
      <c r="AF5" s="261"/>
      <c r="AG5" s="236" t="s">
        <v>69</v>
      </c>
      <c r="AH5" s="93"/>
      <c r="AI5" s="220" t="s">
        <v>194</v>
      </c>
      <c r="AJ5" s="253" t="s">
        <v>282</v>
      </c>
      <c r="AK5" s="253"/>
      <c r="AL5" s="220" t="s">
        <v>56</v>
      </c>
      <c r="AM5" s="21"/>
    </row>
    <row r="6" spans="1:38" ht="12.75" customHeight="1">
      <c r="A6" s="230"/>
      <c r="B6" s="218" t="s">
        <v>58</v>
      </c>
      <c r="C6" s="220" t="s">
        <v>72</v>
      </c>
      <c r="D6" s="81"/>
      <c r="E6" s="221" t="s">
        <v>276</v>
      </c>
      <c r="F6" s="220" t="s">
        <v>285</v>
      </c>
      <c r="G6" s="237"/>
      <c r="H6" s="95"/>
      <c r="I6" s="224" t="s">
        <v>287</v>
      </c>
      <c r="J6" s="224"/>
      <c r="K6" s="240"/>
      <c r="L6" s="218"/>
      <c r="M6" s="218"/>
      <c r="N6" s="95"/>
      <c r="O6" s="218"/>
      <c r="P6" s="237"/>
      <c r="Q6" s="240"/>
      <c r="R6" s="218"/>
      <c r="S6" s="6"/>
      <c r="T6" s="230"/>
      <c r="U6" s="218" t="s">
        <v>77</v>
      </c>
      <c r="V6" s="220" t="s">
        <v>72</v>
      </c>
      <c r="W6" s="95"/>
      <c r="X6" s="221" t="s">
        <v>276</v>
      </c>
      <c r="Y6" s="255" t="s">
        <v>286</v>
      </c>
      <c r="Z6" s="237"/>
      <c r="AA6" s="90"/>
      <c r="AB6" s="227" t="s">
        <v>287</v>
      </c>
      <c r="AC6" s="228"/>
      <c r="AD6" s="259"/>
      <c r="AE6" s="237"/>
      <c r="AF6" s="240"/>
      <c r="AG6" s="237"/>
      <c r="AH6" s="89"/>
      <c r="AI6" s="218"/>
      <c r="AJ6" s="253"/>
      <c r="AK6" s="253"/>
      <c r="AL6" s="218"/>
    </row>
    <row r="7" spans="1:38" ht="12.75" customHeight="1">
      <c r="A7" s="230"/>
      <c r="B7" s="218"/>
      <c r="C7" s="218"/>
      <c r="D7" s="88"/>
      <c r="E7" s="222"/>
      <c r="F7" s="218"/>
      <c r="G7" s="237"/>
      <c r="H7" s="95"/>
      <c r="I7" s="111" t="s">
        <v>278</v>
      </c>
      <c r="J7" s="96" t="s">
        <v>278</v>
      </c>
      <c r="K7" s="240"/>
      <c r="L7" s="218"/>
      <c r="M7" s="218"/>
      <c r="N7" s="95"/>
      <c r="O7" s="218"/>
      <c r="P7" s="218" t="s">
        <v>281</v>
      </c>
      <c r="Q7" s="218" t="s">
        <v>283</v>
      </c>
      <c r="R7" s="218"/>
      <c r="S7" s="6"/>
      <c r="T7" s="230"/>
      <c r="U7" s="218"/>
      <c r="V7" s="218"/>
      <c r="W7" s="88"/>
      <c r="X7" s="222"/>
      <c r="Y7" s="256"/>
      <c r="Z7" s="237"/>
      <c r="AA7" s="90"/>
      <c r="AB7" s="97" t="s">
        <v>278</v>
      </c>
      <c r="AC7" s="110" t="s">
        <v>278</v>
      </c>
      <c r="AD7" s="259"/>
      <c r="AE7" s="237"/>
      <c r="AF7" s="240"/>
      <c r="AG7" s="237"/>
      <c r="AH7" s="89"/>
      <c r="AI7" s="218"/>
      <c r="AJ7" s="218" t="s">
        <v>281</v>
      </c>
      <c r="AK7" s="218" t="s">
        <v>283</v>
      </c>
      <c r="AL7" s="218"/>
    </row>
    <row r="8" spans="1:38" ht="12.75" customHeight="1" thickBot="1">
      <c r="A8" s="231"/>
      <c r="B8" s="219"/>
      <c r="C8" s="219"/>
      <c r="D8" s="88"/>
      <c r="E8" s="223"/>
      <c r="F8" s="219"/>
      <c r="G8" s="238"/>
      <c r="H8" s="95"/>
      <c r="I8" s="16" t="s">
        <v>279</v>
      </c>
      <c r="J8" s="16" t="s">
        <v>280</v>
      </c>
      <c r="K8" s="241"/>
      <c r="L8" s="219"/>
      <c r="M8" s="219"/>
      <c r="N8" s="95"/>
      <c r="O8" s="219"/>
      <c r="P8" s="235"/>
      <c r="Q8" s="218"/>
      <c r="R8" s="219"/>
      <c r="S8" s="6"/>
      <c r="T8" s="231"/>
      <c r="U8" s="219"/>
      <c r="V8" s="219"/>
      <c r="W8" s="88"/>
      <c r="X8" s="223"/>
      <c r="Y8" s="257"/>
      <c r="Z8" s="238"/>
      <c r="AA8" s="90"/>
      <c r="AB8" s="98" t="s">
        <v>279</v>
      </c>
      <c r="AC8" s="17" t="s">
        <v>280</v>
      </c>
      <c r="AD8" s="260"/>
      <c r="AE8" s="238"/>
      <c r="AF8" s="241"/>
      <c r="AG8" s="238"/>
      <c r="AH8" s="89"/>
      <c r="AI8" s="219"/>
      <c r="AJ8" s="219"/>
      <c r="AK8" s="219"/>
      <c r="AL8" s="219"/>
    </row>
    <row r="9" spans="1:38" s="4" customFormat="1" ht="10.5" thickBot="1">
      <c r="A9" s="31">
        <v>100</v>
      </c>
      <c r="B9" s="60">
        <v>260</v>
      </c>
      <c r="C9" s="7">
        <f>7.2+0.4</f>
        <v>7.6000000000000005</v>
      </c>
      <c r="D9" s="32"/>
      <c r="E9" s="83" t="s">
        <v>196</v>
      </c>
      <c r="F9" s="48" t="s">
        <v>82</v>
      </c>
      <c r="G9" s="7">
        <v>65</v>
      </c>
      <c r="H9" s="7"/>
      <c r="I9" s="99">
        <v>50</v>
      </c>
      <c r="J9" s="100">
        <v>98</v>
      </c>
      <c r="K9" s="31">
        <v>30</v>
      </c>
      <c r="L9" s="61">
        <v>29</v>
      </c>
      <c r="M9" s="62">
        <v>80</v>
      </c>
      <c r="N9" s="35"/>
      <c r="O9" s="57">
        <v>120</v>
      </c>
      <c r="P9" s="106">
        <v>6</v>
      </c>
      <c r="Q9" s="106">
        <v>9</v>
      </c>
      <c r="R9" s="57">
        <v>38</v>
      </c>
      <c r="S9" s="32"/>
      <c r="T9" s="31">
        <v>50</v>
      </c>
      <c r="U9" s="60">
        <v>200</v>
      </c>
      <c r="V9" s="63" t="s">
        <v>2</v>
      </c>
      <c r="W9" s="32"/>
      <c r="X9" s="86" t="s">
        <v>246</v>
      </c>
      <c r="Y9" s="52" t="s">
        <v>132</v>
      </c>
      <c r="Z9" s="7">
        <v>35</v>
      </c>
      <c r="AA9" s="7"/>
      <c r="AB9" s="17" t="s">
        <v>42</v>
      </c>
      <c r="AC9" s="109">
        <v>60</v>
      </c>
      <c r="AD9" s="37" t="s">
        <v>3</v>
      </c>
      <c r="AE9" s="7"/>
      <c r="AF9" s="61">
        <v>50</v>
      </c>
      <c r="AG9" s="62">
        <v>55</v>
      </c>
      <c r="AH9" s="35"/>
      <c r="AI9" s="57">
        <v>60</v>
      </c>
      <c r="AJ9" s="106">
        <v>11.2</v>
      </c>
      <c r="AK9" s="106">
        <v>17.14</v>
      </c>
      <c r="AL9" s="64" t="s">
        <v>3</v>
      </c>
    </row>
    <row r="10" spans="1:38" ht="9" thickBot="1">
      <c r="A10" s="34">
        <v>99</v>
      </c>
      <c r="B10" s="14">
        <v>259</v>
      </c>
      <c r="C10" s="5" t="s">
        <v>2</v>
      </c>
      <c r="D10" s="24"/>
      <c r="E10" s="84" t="s">
        <v>197</v>
      </c>
      <c r="F10" s="49" t="s">
        <v>83</v>
      </c>
      <c r="G10" s="65">
        <v>64</v>
      </c>
      <c r="H10" s="5"/>
      <c r="I10" s="99" t="s">
        <v>3</v>
      </c>
      <c r="J10" s="100" t="s">
        <v>3</v>
      </c>
      <c r="K10" s="37" t="s">
        <v>3</v>
      </c>
      <c r="L10" s="66">
        <v>29.2</v>
      </c>
      <c r="M10" s="37" t="s">
        <v>3</v>
      </c>
      <c r="N10" s="36"/>
      <c r="O10" s="64">
        <v>119</v>
      </c>
      <c r="P10" s="107">
        <v>6.05</v>
      </c>
      <c r="Q10" s="107">
        <v>9.08</v>
      </c>
      <c r="R10" s="37" t="s">
        <v>3</v>
      </c>
      <c r="S10" s="6"/>
      <c r="T10" s="34">
        <v>49</v>
      </c>
      <c r="U10" s="14">
        <v>198</v>
      </c>
      <c r="V10" s="67">
        <f>8.9+0.4</f>
        <v>9.3</v>
      </c>
      <c r="W10" s="6"/>
      <c r="X10" s="84" t="s">
        <v>247</v>
      </c>
      <c r="Y10" s="53" t="s">
        <v>133</v>
      </c>
      <c r="Z10" s="65">
        <v>34.5</v>
      </c>
      <c r="AA10" s="5"/>
      <c r="AB10" s="16" t="s">
        <v>3</v>
      </c>
      <c r="AC10" s="16">
        <v>59</v>
      </c>
      <c r="AD10" s="37" t="s">
        <v>24</v>
      </c>
      <c r="AE10" s="5"/>
      <c r="AF10" s="66">
        <v>51</v>
      </c>
      <c r="AG10" s="37" t="s">
        <v>3</v>
      </c>
      <c r="AH10" s="36"/>
      <c r="AI10" s="64">
        <v>58</v>
      </c>
      <c r="AJ10" s="107">
        <v>11.28</v>
      </c>
      <c r="AK10" s="107">
        <v>17.26</v>
      </c>
      <c r="AL10" s="64">
        <v>14</v>
      </c>
    </row>
    <row r="11" spans="1:38" ht="9" thickBot="1">
      <c r="A11" s="34">
        <v>98</v>
      </c>
      <c r="B11" s="14">
        <v>258</v>
      </c>
      <c r="C11" s="5" t="s">
        <v>2</v>
      </c>
      <c r="D11" s="24"/>
      <c r="E11" s="84" t="s">
        <v>198</v>
      </c>
      <c r="F11" s="49" t="s">
        <v>84</v>
      </c>
      <c r="G11" s="65">
        <v>63</v>
      </c>
      <c r="H11" s="5"/>
      <c r="I11" s="99" t="s">
        <v>3</v>
      </c>
      <c r="J11" s="100">
        <v>97</v>
      </c>
      <c r="K11" s="37" t="s">
        <v>3</v>
      </c>
      <c r="L11" s="66">
        <v>29.4</v>
      </c>
      <c r="M11" s="68">
        <v>79</v>
      </c>
      <c r="N11" s="36"/>
      <c r="O11" s="64">
        <v>118</v>
      </c>
      <c r="P11" s="107">
        <v>6.1</v>
      </c>
      <c r="Q11" s="107">
        <v>9.16</v>
      </c>
      <c r="R11" s="58">
        <v>37</v>
      </c>
      <c r="S11" s="6"/>
      <c r="T11" s="34">
        <v>48</v>
      </c>
      <c r="U11" s="69">
        <v>196</v>
      </c>
      <c r="V11" s="67" t="s">
        <v>2</v>
      </c>
      <c r="W11" s="6"/>
      <c r="X11" s="84" t="s">
        <v>248</v>
      </c>
      <c r="Y11" s="53" t="s">
        <v>134</v>
      </c>
      <c r="Z11" s="65">
        <v>34</v>
      </c>
      <c r="AA11" s="5"/>
      <c r="AB11" s="16" t="s">
        <v>52</v>
      </c>
      <c r="AC11" s="16">
        <v>58</v>
      </c>
      <c r="AD11" s="37" t="s">
        <v>3</v>
      </c>
      <c r="AE11" s="5"/>
      <c r="AF11" s="66">
        <v>52</v>
      </c>
      <c r="AG11" s="68">
        <v>54</v>
      </c>
      <c r="AH11" s="36"/>
      <c r="AI11" s="64">
        <v>56</v>
      </c>
      <c r="AJ11" s="107">
        <v>11.36</v>
      </c>
      <c r="AK11" s="107">
        <v>17.38</v>
      </c>
      <c r="AL11" s="64" t="s">
        <v>3</v>
      </c>
    </row>
    <row r="12" spans="1:38" ht="9" thickBot="1">
      <c r="A12" s="34">
        <v>97</v>
      </c>
      <c r="B12" s="14">
        <v>257</v>
      </c>
      <c r="C12" s="5">
        <v>7.7</v>
      </c>
      <c r="D12" s="24"/>
      <c r="E12" s="84" t="s">
        <v>199</v>
      </c>
      <c r="F12" s="49" t="s">
        <v>85</v>
      </c>
      <c r="G12" s="65">
        <v>62</v>
      </c>
      <c r="H12" s="5"/>
      <c r="I12" s="99">
        <v>49</v>
      </c>
      <c r="J12" s="100" t="s">
        <v>3</v>
      </c>
      <c r="K12" s="14">
        <v>29</v>
      </c>
      <c r="L12" s="66">
        <v>29.6</v>
      </c>
      <c r="M12" s="37" t="s">
        <v>3</v>
      </c>
      <c r="N12" s="36"/>
      <c r="O12" s="64">
        <v>117</v>
      </c>
      <c r="P12" s="107">
        <v>6.15</v>
      </c>
      <c r="Q12" s="107">
        <v>9.24</v>
      </c>
      <c r="R12" s="37" t="s">
        <v>3</v>
      </c>
      <c r="S12" s="6"/>
      <c r="T12" s="34">
        <v>47</v>
      </c>
      <c r="U12" s="14">
        <v>194</v>
      </c>
      <c r="V12" s="67" t="s">
        <v>2</v>
      </c>
      <c r="W12" s="6"/>
      <c r="X12" s="84" t="s">
        <v>249</v>
      </c>
      <c r="Y12" s="53" t="s">
        <v>135</v>
      </c>
      <c r="Z12" s="65">
        <v>33.5</v>
      </c>
      <c r="AA12" s="5"/>
      <c r="AB12" s="16" t="s">
        <v>3</v>
      </c>
      <c r="AC12" s="16">
        <v>57</v>
      </c>
      <c r="AD12" s="37" t="s">
        <v>3</v>
      </c>
      <c r="AE12" s="5" t="s">
        <v>68</v>
      </c>
      <c r="AF12" s="66">
        <v>53</v>
      </c>
      <c r="AG12" s="37" t="s">
        <v>3</v>
      </c>
      <c r="AH12" s="36"/>
      <c r="AI12" s="64">
        <v>54</v>
      </c>
      <c r="AJ12" s="107">
        <v>11.44</v>
      </c>
      <c r="AK12" s="107">
        <v>17.5</v>
      </c>
      <c r="AL12" s="64" t="s">
        <v>3</v>
      </c>
    </row>
    <row r="13" spans="1:38" ht="9" thickBot="1">
      <c r="A13" s="34">
        <v>96</v>
      </c>
      <c r="B13" s="14">
        <v>256</v>
      </c>
      <c r="C13" s="5" t="s">
        <v>2</v>
      </c>
      <c r="D13" s="24"/>
      <c r="E13" s="84" t="s">
        <v>200</v>
      </c>
      <c r="F13" s="49" t="s">
        <v>86</v>
      </c>
      <c r="G13" s="65">
        <v>61</v>
      </c>
      <c r="H13" s="5"/>
      <c r="I13" s="99" t="s">
        <v>3</v>
      </c>
      <c r="J13" s="100">
        <v>96</v>
      </c>
      <c r="K13" s="37" t="s">
        <v>3</v>
      </c>
      <c r="L13" s="66">
        <v>29.8</v>
      </c>
      <c r="M13" s="68">
        <v>78</v>
      </c>
      <c r="N13" s="36"/>
      <c r="O13" s="64">
        <v>116</v>
      </c>
      <c r="P13" s="107">
        <v>6.2</v>
      </c>
      <c r="Q13" s="107">
        <v>9.32</v>
      </c>
      <c r="R13" s="58">
        <v>36</v>
      </c>
      <c r="S13" s="6"/>
      <c r="T13" s="34">
        <v>46</v>
      </c>
      <c r="U13" s="69">
        <v>192</v>
      </c>
      <c r="V13" s="67">
        <f>9+0.4</f>
        <v>9.4</v>
      </c>
      <c r="W13" s="6"/>
      <c r="X13" s="84" t="s">
        <v>250</v>
      </c>
      <c r="Y13" s="53" t="s">
        <v>136</v>
      </c>
      <c r="Z13" s="65">
        <v>33</v>
      </c>
      <c r="AA13" s="5"/>
      <c r="AB13" s="16" t="s">
        <v>53</v>
      </c>
      <c r="AC13" s="16">
        <v>56</v>
      </c>
      <c r="AD13" s="16" t="s">
        <v>27</v>
      </c>
      <c r="AE13" s="5"/>
      <c r="AF13" s="66">
        <v>54</v>
      </c>
      <c r="AG13" s="68">
        <v>53</v>
      </c>
      <c r="AH13" s="36"/>
      <c r="AI13" s="64">
        <v>52</v>
      </c>
      <c r="AJ13" s="107">
        <v>11.52</v>
      </c>
      <c r="AK13" s="107">
        <v>18.02</v>
      </c>
      <c r="AL13" s="64">
        <v>13</v>
      </c>
    </row>
    <row r="14" spans="1:38" s="6" customFormat="1" ht="9" thickBot="1">
      <c r="A14" s="14">
        <v>95</v>
      </c>
      <c r="B14" s="14">
        <v>255</v>
      </c>
      <c r="C14" s="5" t="s">
        <v>2</v>
      </c>
      <c r="E14" s="84" t="s">
        <v>201</v>
      </c>
      <c r="F14" s="49" t="s">
        <v>87</v>
      </c>
      <c r="G14" s="65">
        <v>60</v>
      </c>
      <c r="H14" s="5"/>
      <c r="I14" s="99" t="s">
        <v>3</v>
      </c>
      <c r="J14" s="100" t="s">
        <v>3</v>
      </c>
      <c r="K14" s="37" t="s">
        <v>3</v>
      </c>
      <c r="L14" s="66">
        <v>30</v>
      </c>
      <c r="M14" s="37" t="s">
        <v>3</v>
      </c>
      <c r="N14" s="36"/>
      <c r="O14" s="64">
        <v>115</v>
      </c>
      <c r="P14" s="107">
        <v>6.25</v>
      </c>
      <c r="Q14" s="107">
        <v>9.4</v>
      </c>
      <c r="R14" s="37" t="s">
        <v>3</v>
      </c>
      <c r="T14" s="34">
        <v>45</v>
      </c>
      <c r="U14" s="14">
        <v>190</v>
      </c>
      <c r="V14" s="67" t="s">
        <v>2</v>
      </c>
      <c r="X14" s="84" t="s">
        <v>251</v>
      </c>
      <c r="Y14" s="53" t="s">
        <v>137</v>
      </c>
      <c r="Z14" s="65">
        <v>32.5</v>
      </c>
      <c r="AA14" s="5"/>
      <c r="AB14" s="16" t="s">
        <v>3</v>
      </c>
      <c r="AC14" s="16">
        <v>55</v>
      </c>
      <c r="AD14" s="37" t="s">
        <v>3</v>
      </c>
      <c r="AE14" s="5"/>
      <c r="AF14" s="66">
        <v>55</v>
      </c>
      <c r="AG14" s="37" t="s">
        <v>3</v>
      </c>
      <c r="AH14" s="36"/>
      <c r="AI14" s="64">
        <v>50</v>
      </c>
      <c r="AJ14" s="107">
        <v>12</v>
      </c>
      <c r="AK14" s="107">
        <v>18.15</v>
      </c>
      <c r="AL14" s="64" t="s">
        <v>3</v>
      </c>
    </row>
    <row r="15" spans="1:38" ht="9" thickBot="1">
      <c r="A15" s="34">
        <v>94</v>
      </c>
      <c r="B15" s="14">
        <v>254</v>
      </c>
      <c r="C15" s="5">
        <v>7.8</v>
      </c>
      <c r="D15" s="24"/>
      <c r="E15" s="84" t="s">
        <v>202</v>
      </c>
      <c r="F15" s="49" t="s">
        <v>88</v>
      </c>
      <c r="G15" s="65">
        <v>59</v>
      </c>
      <c r="H15" s="5"/>
      <c r="I15" s="99">
        <v>48</v>
      </c>
      <c r="J15" s="100">
        <v>95</v>
      </c>
      <c r="K15" s="34">
        <v>28</v>
      </c>
      <c r="L15" s="66">
        <v>30.2</v>
      </c>
      <c r="M15" s="68">
        <v>77</v>
      </c>
      <c r="N15" s="36"/>
      <c r="O15" s="64">
        <v>114</v>
      </c>
      <c r="P15" s="107">
        <v>6.3</v>
      </c>
      <c r="Q15" s="107">
        <v>9.48</v>
      </c>
      <c r="R15" s="58">
        <v>35</v>
      </c>
      <c r="S15" s="6"/>
      <c r="T15" s="34">
        <v>44</v>
      </c>
      <c r="U15" s="69">
        <v>188</v>
      </c>
      <c r="V15" s="67">
        <f>9.1+0.4</f>
        <v>9.5</v>
      </c>
      <c r="W15" s="6"/>
      <c r="X15" s="84" t="s">
        <v>252</v>
      </c>
      <c r="Y15" s="53" t="s">
        <v>138</v>
      </c>
      <c r="Z15" s="65">
        <v>32</v>
      </c>
      <c r="AA15" s="5"/>
      <c r="AB15" s="16" t="s">
        <v>54</v>
      </c>
      <c r="AC15" s="16">
        <v>54</v>
      </c>
      <c r="AD15" s="37" t="s">
        <v>3</v>
      </c>
      <c r="AE15" s="5"/>
      <c r="AF15" s="66">
        <v>56</v>
      </c>
      <c r="AG15" s="68">
        <v>52</v>
      </c>
      <c r="AH15" s="36"/>
      <c r="AI15" s="64">
        <v>48</v>
      </c>
      <c r="AJ15" s="107">
        <v>12.08</v>
      </c>
      <c r="AK15" s="107">
        <v>18.28</v>
      </c>
      <c r="AL15" s="64" t="s">
        <v>3</v>
      </c>
    </row>
    <row r="16" spans="1:38" ht="9" thickBot="1">
      <c r="A16" s="34">
        <v>93</v>
      </c>
      <c r="B16" s="14">
        <v>253</v>
      </c>
      <c r="C16" s="5" t="s">
        <v>2</v>
      </c>
      <c r="D16" s="24"/>
      <c r="E16" s="84" t="s">
        <v>203</v>
      </c>
      <c r="F16" s="49" t="s">
        <v>89</v>
      </c>
      <c r="G16" s="65">
        <v>58</v>
      </c>
      <c r="H16" s="5"/>
      <c r="I16" s="99" t="s">
        <v>3</v>
      </c>
      <c r="J16" s="100" t="s">
        <v>3</v>
      </c>
      <c r="K16" s="37" t="s">
        <v>3</v>
      </c>
      <c r="L16" s="66">
        <v>30.4</v>
      </c>
      <c r="M16" s="37" t="s">
        <v>3</v>
      </c>
      <c r="N16" s="36"/>
      <c r="O16" s="64">
        <v>113</v>
      </c>
      <c r="P16" s="107">
        <v>6.35</v>
      </c>
      <c r="Q16" s="107">
        <v>9.56</v>
      </c>
      <c r="R16" s="37" t="s">
        <v>3</v>
      </c>
      <c r="S16" s="6"/>
      <c r="T16" s="34">
        <v>43</v>
      </c>
      <c r="U16" s="14">
        <v>186</v>
      </c>
      <c r="V16" s="67" t="s">
        <v>2</v>
      </c>
      <c r="W16" s="6"/>
      <c r="X16" s="84" t="s">
        <v>253</v>
      </c>
      <c r="Y16" s="53" t="s">
        <v>139</v>
      </c>
      <c r="Z16" s="65">
        <v>31.5</v>
      </c>
      <c r="AA16" s="5"/>
      <c r="AB16" s="16" t="s">
        <v>3</v>
      </c>
      <c r="AC16" s="16">
        <v>53</v>
      </c>
      <c r="AD16" s="37" t="s">
        <v>30</v>
      </c>
      <c r="AE16" s="5"/>
      <c r="AF16" s="66">
        <v>57</v>
      </c>
      <c r="AG16" s="37" t="s">
        <v>3</v>
      </c>
      <c r="AH16" s="36"/>
      <c r="AI16" s="64">
        <v>46</v>
      </c>
      <c r="AJ16" s="107">
        <v>12.16</v>
      </c>
      <c r="AK16" s="107">
        <v>18.41</v>
      </c>
      <c r="AL16" s="64">
        <v>12</v>
      </c>
    </row>
    <row r="17" spans="1:38" ht="9" thickBot="1">
      <c r="A17" s="34">
        <v>92</v>
      </c>
      <c r="B17" s="14">
        <v>252</v>
      </c>
      <c r="C17" s="5" t="s">
        <v>2</v>
      </c>
      <c r="D17" s="24"/>
      <c r="E17" s="84" t="s">
        <v>204</v>
      </c>
      <c r="F17" s="49" t="s">
        <v>90</v>
      </c>
      <c r="G17" s="65">
        <v>57</v>
      </c>
      <c r="H17" s="5"/>
      <c r="I17" s="99" t="s">
        <v>3</v>
      </c>
      <c r="J17" s="100">
        <v>94</v>
      </c>
      <c r="K17" s="37" t="s">
        <v>3</v>
      </c>
      <c r="L17" s="66">
        <v>30.6</v>
      </c>
      <c r="M17" s="68">
        <v>76</v>
      </c>
      <c r="N17" s="36"/>
      <c r="O17" s="64">
        <v>112</v>
      </c>
      <c r="P17" s="107">
        <v>6.4</v>
      </c>
      <c r="Q17" s="107">
        <v>10.04</v>
      </c>
      <c r="R17" s="58">
        <v>34</v>
      </c>
      <c r="S17" s="6"/>
      <c r="T17" s="34">
        <v>42</v>
      </c>
      <c r="U17" s="69">
        <v>184</v>
      </c>
      <c r="V17" s="67">
        <f>9.2+0.4</f>
        <v>9.6</v>
      </c>
      <c r="W17" s="6"/>
      <c r="X17" s="84" t="s">
        <v>254</v>
      </c>
      <c r="Y17" s="53" t="s">
        <v>140</v>
      </c>
      <c r="Z17" s="65">
        <v>31</v>
      </c>
      <c r="AA17" s="5"/>
      <c r="AB17" s="101" t="s">
        <v>55</v>
      </c>
      <c r="AC17" s="101">
        <v>52</v>
      </c>
      <c r="AD17" s="37" t="s">
        <v>3</v>
      </c>
      <c r="AE17" s="5"/>
      <c r="AF17" s="66">
        <v>58</v>
      </c>
      <c r="AG17" s="68">
        <v>51</v>
      </c>
      <c r="AH17" s="36"/>
      <c r="AI17" s="64">
        <v>44</v>
      </c>
      <c r="AJ17" s="107">
        <v>12.24</v>
      </c>
      <c r="AK17" s="107">
        <v>18.54</v>
      </c>
      <c r="AL17" s="64" t="s">
        <v>3</v>
      </c>
    </row>
    <row r="18" spans="1:38" ht="9" thickBot="1">
      <c r="A18" s="34">
        <v>91</v>
      </c>
      <c r="B18" s="14">
        <v>251</v>
      </c>
      <c r="C18" s="5">
        <v>7.9</v>
      </c>
      <c r="D18" s="24"/>
      <c r="E18" s="84" t="s">
        <v>205</v>
      </c>
      <c r="F18" s="49" t="s">
        <v>91</v>
      </c>
      <c r="G18" s="65">
        <v>56</v>
      </c>
      <c r="H18" s="5"/>
      <c r="I18" s="99">
        <v>47</v>
      </c>
      <c r="J18" s="100" t="s">
        <v>3</v>
      </c>
      <c r="K18" s="34">
        <v>27</v>
      </c>
      <c r="L18" s="66">
        <v>30.8</v>
      </c>
      <c r="M18" s="37" t="s">
        <v>3</v>
      </c>
      <c r="N18" s="36"/>
      <c r="O18" s="64">
        <v>111</v>
      </c>
      <c r="P18" s="107">
        <v>6.45</v>
      </c>
      <c r="Q18" s="107">
        <v>10.12</v>
      </c>
      <c r="R18" s="37" t="s">
        <v>3</v>
      </c>
      <c r="S18" s="6"/>
      <c r="T18" s="34">
        <v>41</v>
      </c>
      <c r="U18" s="14">
        <v>182</v>
      </c>
      <c r="V18" s="67" t="s">
        <v>2</v>
      </c>
      <c r="W18" s="6"/>
      <c r="X18" s="84" t="s">
        <v>255</v>
      </c>
      <c r="Y18" s="53" t="s">
        <v>141</v>
      </c>
      <c r="Z18" s="65">
        <v>30.5</v>
      </c>
      <c r="AA18" s="5"/>
      <c r="AB18" s="16" t="s">
        <v>3</v>
      </c>
      <c r="AC18" s="16">
        <v>51</v>
      </c>
      <c r="AD18" s="37" t="s">
        <v>3</v>
      </c>
      <c r="AE18" s="5"/>
      <c r="AF18" s="66">
        <v>59</v>
      </c>
      <c r="AG18" s="37" t="s">
        <v>3</v>
      </c>
      <c r="AH18" s="36"/>
      <c r="AI18" s="64">
        <v>42</v>
      </c>
      <c r="AJ18" s="107">
        <v>12.32</v>
      </c>
      <c r="AK18" s="107">
        <v>19.07</v>
      </c>
      <c r="AL18" s="64" t="s">
        <v>3</v>
      </c>
    </row>
    <row r="19" spans="1:38" s="4" customFormat="1" ht="10.5" thickBot="1">
      <c r="A19" s="31">
        <v>90</v>
      </c>
      <c r="B19" s="70">
        <v>250</v>
      </c>
      <c r="C19" s="7" t="s">
        <v>2</v>
      </c>
      <c r="D19" s="32"/>
      <c r="E19" s="85" t="s">
        <v>206</v>
      </c>
      <c r="F19" s="48" t="s">
        <v>92</v>
      </c>
      <c r="G19" s="7">
        <v>55</v>
      </c>
      <c r="H19" s="7"/>
      <c r="I19" s="99" t="s">
        <v>3</v>
      </c>
      <c r="J19" s="100">
        <v>93</v>
      </c>
      <c r="K19" s="33" t="s">
        <v>3</v>
      </c>
      <c r="L19" s="71">
        <v>31</v>
      </c>
      <c r="M19" s="62">
        <v>75</v>
      </c>
      <c r="N19" s="35"/>
      <c r="O19" s="64">
        <v>110</v>
      </c>
      <c r="P19" s="108">
        <v>6.5</v>
      </c>
      <c r="Q19" s="108">
        <v>10.2</v>
      </c>
      <c r="R19" s="57">
        <v>33</v>
      </c>
      <c r="S19" s="32"/>
      <c r="T19" s="31">
        <v>40</v>
      </c>
      <c r="U19" s="60">
        <v>180</v>
      </c>
      <c r="V19" s="63">
        <f>9.3+0.4</f>
        <v>9.700000000000001</v>
      </c>
      <c r="W19" s="32"/>
      <c r="X19" s="84" t="s">
        <v>256</v>
      </c>
      <c r="Y19" s="52" t="s">
        <v>142</v>
      </c>
      <c r="Z19" s="7">
        <v>30</v>
      </c>
      <c r="AA19" s="7"/>
      <c r="AB19" s="17" t="s">
        <v>1</v>
      </c>
      <c r="AC19" s="17">
        <v>50</v>
      </c>
      <c r="AD19" s="17" t="s">
        <v>33</v>
      </c>
      <c r="AE19" s="7"/>
      <c r="AF19" s="71" t="s">
        <v>11</v>
      </c>
      <c r="AG19" s="62">
        <v>50</v>
      </c>
      <c r="AH19" s="35"/>
      <c r="AI19" s="57">
        <v>40</v>
      </c>
      <c r="AJ19" s="108">
        <v>12.4</v>
      </c>
      <c r="AK19" s="108">
        <v>19.2</v>
      </c>
      <c r="AL19" s="57">
        <v>11</v>
      </c>
    </row>
    <row r="20" spans="1:38" ht="9" thickBot="1">
      <c r="A20" s="34">
        <v>89</v>
      </c>
      <c r="B20" s="14">
        <v>249</v>
      </c>
      <c r="C20" s="5" t="s">
        <v>2</v>
      </c>
      <c r="D20" s="24"/>
      <c r="E20" s="84" t="s">
        <v>207</v>
      </c>
      <c r="F20" s="49" t="s">
        <v>93</v>
      </c>
      <c r="G20" s="65">
        <v>54.5</v>
      </c>
      <c r="H20" s="5"/>
      <c r="I20" s="99" t="s">
        <v>3</v>
      </c>
      <c r="J20" s="100" t="s">
        <v>3</v>
      </c>
      <c r="K20" s="37" t="s">
        <v>3</v>
      </c>
      <c r="L20" s="66">
        <v>31.3</v>
      </c>
      <c r="M20" s="37" t="s">
        <v>3</v>
      </c>
      <c r="N20" s="36"/>
      <c r="O20" s="64">
        <v>109</v>
      </c>
      <c r="P20" s="107">
        <v>6.56</v>
      </c>
      <c r="Q20" s="107">
        <v>10.28</v>
      </c>
      <c r="R20" s="58" t="s">
        <v>3</v>
      </c>
      <c r="S20" s="6"/>
      <c r="T20" s="34">
        <v>39</v>
      </c>
      <c r="U20" s="69">
        <v>178</v>
      </c>
      <c r="V20" s="67" t="s">
        <v>2</v>
      </c>
      <c r="W20" s="6"/>
      <c r="X20" s="87" t="s">
        <v>257</v>
      </c>
      <c r="Y20" s="53" t="s">
        <v>143</v>
      </c>
      <c r="Z20" s="65">
        <v>29.5</v>
      </c>
      <c r="AA20" s="5"/>
      <c r="AB20" s="102" t="s">
        <v>3</v>
      </c>
      <c r="AC20" s="102">
        <v>49</v>
      </c>
      <c r="AD20" s="37" t="s">
        <v>3</v>
      </c>
      <c r="AE20" s="5"/>
      <c r="AF20" s="66" t="s">
        <v>13</v>
      </c>
      <c r="AG20" s="68">
        <v>49</v>
      </c>
      <c r="AH20" s="36"/>
      <c r="AI20" s="64">
        <v>39</v>
      </c>
      <c r="AJ20" s="107">
        <v>12.48</v>
      </c>
      <c r="AK20" s="107">
        <v>19.34</v>
      </c>
      <c r="AL20" s="64" t="s">
        <v>3</v>
      </c>
    </row>
    <row r="21" spans="1:38" ht="9" thickBot="1">
      <c r="A21" s="34">
        <v>88</v>
      </c>
      <c r="B21" s="14">
        <v>248</v>
      </c>
      <c r="C21" s="5">
        <v>8</v>
      </c>
      <c r="D21" s="24"/>
      <c r="E21" s="84" t="s">
        <v>208</v>
      </c>
      <c r="F21" s="50" t="s">
        <v>94</v>
      </c>
      <c r="G21" s="65">
        <v>54</v>
      </c>
      <c r="H21" s="5"/>
      <c r="I21" s="99">
        <v>46</v>
      </c>
      <c r="J21" s="100">
        <v>92</v>
      </c>
      <c r="K21" s="34">
        <v>26</v>
      </c>
      <c r="L21" s="66">
        <v>31.6</v>
      </c>
      <c r="M21" s="68">
        <v>74</v>
      </c>
      <c r="N21" s="36"/>
      <c r="O21" s="64">
        <v>108</v>
      </c>
      <c r="P21" s="107">
        <v>7.02</v>
      </c>
      <c r="Q21" s="107">
        <v>10.36</v>
      </c>
      <c r="R21" s="58">
        <v>32</v>
      </c>
      <c r="S21" s="6"/>
      <c r="T21" s="34">
        <v>38</v>
      </c>
      <c r="U21" s="69">
        <v>176</v>
      </c>
      <c r="V21" s="67">
        <f>9.4+0.4</f>
        <v>9.8</v>
      </c>
      <c r="W21" s="6"/>
      <c r="X21" s="87" t="s">
        <v>258</v>
      </c>
      <c r="Y21" s="53" t="s">
        <v>144</v>
      </c>
      <c r="Z21" s="65">
        <v>29</v>
      </c>
      <c r="AA21" s="5"/>
      <c r="AB21" s="16" t="s">
        <v>4</v>
      </c>
      <c r="AC21" s="16">
        <v>48</v>
      </c>
      <c r="AD21" s="37" t="s">
        <v>3</v>
      </c>
      <c r="AE21" s="5"/>
      <c r="AF21" s="66" t="s">
        <v>14</v>
      </c>
      <c r="AG21" s="68">
        <v>48</v>
      </c>
      <c r="AH21" s="36"/>
      <c r="AI21" s="64">
        <v>38</v>
      </c>
      <c r="AJ21" s="107">
        <v>12.56</v>
      </c>
      <c r="AK21" s="107">
        <v>19.48</v>
      </c>
      <c r="AL21" s="64" t="s">
        <v>3</v>
      </c>
    </row>
    <row r="22" spans="1:38" ht="9" thickBot="1">
      <c r="A22" s="34">
        <v>87</v>
      </c>
      <c r="B22" s="14">
        <v>247</v>
      </c>
      <c r="C22" s="5" t="s">
        <v>2</v>
      </c>
      <c r="D22" s="24"/>
      <c r="E22" s="84" t="s">
        <v>209</v>
      </c>
      <c r="F22" s="49" t="s">
        <v>95</v>
      </c>
      <c r="G22" s="65">
        <v>53.5</v>
      </c>
      <c r="H22" s="5"/>
      <c r="I22" s="99" t="s">
        <v>3</v>
      </c>
      <c r="J22" s="100" t="s">
        <v>3</v>
      </c>
      <c r="K22" s="37" t="s">
        <v>3</v>
      </c>
      <c r="L22" s="66">
        <v>31.9</v>
      </c>
      <c r="M22" s="37" t="s">
        <v>3</v>
      </c>
      <c r="N22" s="36"/>
      <c r="O22" s="64">
        <v>107</v>
      </c>
      <c r="P22" s="107">
        <v>7.08</v>
      </c>
      <c r="Q22" s="107">
        <v>10.45</v>
      </c>
      <c r="R22" s="58" t="s">
        <v>3</v>
      </c>
      <c r="S22" s="6"/>
      <c r="T22" s="34">
        <v>37</v>
      </c>
      <c r="U22" s="69">
        <v>174</v>
      </c>
      <c r="V22" s="67" t="s">
        <v>2</v>
      </c>
      <c r="W22" s="6"/>
      <c r="X22" s="87" t="s">
        <v>259</v>
      </c>
      <c r="Y22" s="53" t="s">
        <v>145</v>
      </c>
      <c r="Z22" s="65">
        <v>28.5</v>
      </c>
      <c r="AA22" s="5"/>
      <c r="AB22" s="16" t="s">
        <v>3</v>
      </c>
      <c r="AC22" s="16">
        <v>47</v>
      </c>
      <c r="AD22" s="37" t="s">
        <v>35</v>
      </c>
      <c r="AE22" s="5"/>
      <c r="AF22" s="66" t="s">
        <v>16</v>
      </c>
      <c r="AG22" s="68">
        <v>47</v>
      </c>
      <c r="AH22" s="36"/>
      <c r="AI22" s="64">
        <v>37</v>
      </c>
      <c r="AJ22" s="107">
        <v>13.04</v>
      </c>
      <c r="AK22" s="107">
        <v>20.02</v>
      </c>
      <c r="AL22" s="14">
        <v>10</v>
      </c>
    </row>
    <row r="23" spans="1:38" ht="9" thickBot="1">
      <c r="A23" s="34">
        <v>86</v>
      </c>
      <c r="B23" s="14">
        <v>246</v>
      </c>
      <c r="C23" s="5" t="s">
        <v>2</v>
      </c>
      <c r="D23" s="24"/>
      <c r="E23" s="84" t="s">
        <v>210</v>
      </c>
      <c r="F23" s="49" t="s">
        <v>96</v>
      </c>
      <c r="G23" s="65">
        <v>53</v>
      </c>
      <c r="H23" s="5"/>
      <c r="I23" s="99" t="s">
        <v>3</v>
      </c>
      <c r="J23" s="100">
        <v>91</v>
      </c>
      <c r="K23" s="37" t="s">
        <v>3</v>
      </c>
      <c r="L23" s="66">
        <v>32.2</v>
      </c>
      <c r="M23" s="68">
        <v>73</v>
      </c>
      <c r="N23" s="36"/>
      <c r="O23" s="64">
        <v>106</v>
      </c>
      <c r="P23" s="107">
        <v>7.14</v>
      </c>
      <c r="Q23" s="107">
        <v>10.54</v>
      </c>
      <c r="R23" s="58">
        <v>31</v>
      </c>
      <c r="S23" s="6"/>
      <c r="T23" s="34">
        <v>36</v>
      </c>
      <c r="U23" s="69">
        <v>172</v>
      </c>
      <c r="V23" s="67">
        <f>9.5+0.4</f>
        <v>9.9</v>
      </c>
      <c r="W23" s="6"/>
      <c r="X23" s="87" t="s">
        <v>260</v>
      </c>
      <c r="Y23" s="53" t="s">
        <v>146</v>
      </c>
      <c r="Z23" s="65">
        <v>28</v>
      </c>
      <c r="AA23" s="5"/>
      <c r="AB23" s="16" t="s">
        <v>5</v>
      </c>
      <c r="AC23" s="16">
        <v>46</v>
      </c>
      <c r="AD23" s="37" t="s">
        <v>3</v>
      </c>
      <c r="AE23" s="5"/>
      <c r="AF23" s="66" t="s">
        <v>17</v>
      </c>
      <c r="AG23" s="68">
        <v>46</v>
      </c>
      <c r="AH23" s="36"/>
      <c r="AI23" s="64">
        <v>36</v>
      </c>
      <c r="AJ23" s="107">
        <v>13.12</v>
      </c>
      <c r="AK23" s="107">
        <v>20.16</v>
      </c>
      <c r="AL23" s="64" t="s">
        <v>3</v>
      </c>
    </row>
    <row r="24" spans="1:38" ht="9" thickBot="1">
      <c r="A24" s="34">
        <v>85</v>
      </c>
      <c r="B24" s="14">
        <v>245</v>
      </c>
      <c r="C24" s="5">
        <v>8.1</v>
      </c>
      <c r="D24" s="24"/>
      <c r="E24" s="84" t="s">
        <v>211</v>
      </c>
      <c r="F24" s="49" t="s">
        <v>97</v>
      </c>
      <c r="G24" s="65">
        <v>52.5</v>
      </c>
      <c r="H24" s="5"/>
      <c r="I24" s="99">
        <v>45</v>
      </c>
      <c r="J24" s="100" t="s">
        <v>3</v>
      </c>
      <c r="K24" s="34">
        <v>25</v>
      </c>
      <c r="L24" s="66">
        <v>32.5</v>
      </c>
      <c r="M24" s="37" t="s">
        <v>3</v>
      </c>
      <c r="N24" s="36"/>
      <c r="O24" s="64">
        <v>105</v>
      </c>
      <c r="P24" s="107">
        <v>7.2</v>
      </c>
      <c r="Q24" s="107">
        <v>11.03</v>
      </c>
      <c r="R24" s="58" t="s">
        <v>3</v>
      </c>
      <c r="S24" s="6"/>
      <c r="T24" s="34">
        <v>35</v>
      </c>
      <c r="U24" s="69">
        <v>170</v>
      </c>
      <c r="V24" s="67" t="s">
        <v>2</v>
      </c>
      <c r="W24" s="6"/>
      <c r="X24" s="87" t="s">
        <v>261</v>
      </c>
      <c r="Y24" s="53" t="s">
        <v>147</v>
      </c>
      <c r="Z24" s="65">
        <v>27.5</v>
      </c>
      <c r="AA24" s="5"/>
      <c r="AB24" s="16" t="s">
        <v>3</v>
      </c>
      <c r="AC24" s="16">
        <v>45</v>
      </c>
      <c r="AD24" s="37" t="s">
        <v>3</v>
      </c>
      <c r="AE24" s="5"/>
      <c r="AF24" s="66" t="s">
        <v>19</v>
      </c>
      <c r="AG24" s="68">
        <v>45</v>
      </c>
      <c r="AH24" s="36"/>
      <c r="AI24" s="64">
        <v>35</v>
      </c>
      <c r="AJ24" s="107">
        <v>13.2</v>
      </c>
      <c r="AK24" s="107">
        <v>20.3</v>
      </c>
      <c r="AL24" s="64" t="s">
        <v>3</v>
      </c>
    </row>
    <row r="25" spans="1:38" ht="9" thickBot="1">
      <c r="A25" s="34">
        <v>84</v>
      </c>
      <c r="B25" s="14">
        <v>244</v>
      </c>
      <c r="C25" s="5" t="s">
        <v>2</v>
      </c>
      <c r="D25" s="24"/>
      <c r="E25" s="84" t="s">
        <v>212</v>
      </c>
      <c r="F25" s="50" t="s">
        <v>98</v>
      </c>
      <c r="G25" s="65">
        <v>52</v>
      </c>
      <c r="H25" s="5"/>
      <c r="I25" s="99" t="s">
        <v>3</v>
      </c>
      <c r="J25" s="100">
        <v>90</v>
      </c>
      <c r="K25" s="37" t="s">
        <v>3</v>
      </c>
      <c r="L25" s="66">
        <v>32.8</v>
      </c>
      <c r="M25" s="68">
        <v>72</v>
      </c>
      <c r="N25" s="36"/>
      <c r="O25" s="64">
        <v>104</v>
      </c>
      <c r="P25" s="107">
        <v>7.26</v>
      </c>
      <c r="Q25" s="107">
        <v>11.12</v>
      </c>
      <c r="R25" s="58">
        <v>30</v>
      </c>
      <c r="S25" s="6"/>
      <c r="T25" s="34">
        <v>34</v>
      </c>
      <c r="U25" s="69">
        <v>168</v>
      </c>
      <c r="V25" s="67">
        <f>9.6+0.4</f>
        <v>10</v>
      </c>
      <c r="W25" s="6"/>
      <c r="X25" s="87" t="s">
        <v>262</v>
      </c>
      <c r="Y25" s="53" t="s">
        <v>148</v>
      </c>
      <c r="Z25" s="65">
        <v>27</v>
      </c>
      <c r="AA25" s="5"/>
      <c r="AB25" s="16" t="s">
        <v>6</v>
      </c>
      <c r="AC25" s="16">
        <v>44</v>
      </c>
      <c r="AD25" s="16" t="s">
        <v>37</v>
      </c>
      <c r="AE25" s="5"/>
      <c r="AF25" s="66" t="s">
        <v>20</v>
      </c>
      <c r="AG25" s="68">
        <v>44</v>
      </c>
      <c r="AH25" s="36"/>
      <c r="AI25" s="64">
        <v>34</v>
      </c>
      <c r="AJ25" s="107">
        <v>13.28</v>
      </c>
      <c r="AK25" s="107">
        <v>20.44</v>
      </c>
      <c r="AL25" s="64">
        <v>9</v>
      </c>
    </row>
    <row r="26" spans="1:38" ht="9" thickBot="1">
      <c r="A26" s="34">
        <v>83</v>
      </c>
      <c r="B26" s="14">
        <v>243</v>
      </c>
      <c r="C26" s="5" t="s">
        <v>2</v>
      </c>
      <c r="D26" s="24"/>
      <c r="E26" s="84" t="s">
        <v>213</v>
      </c>
      <c r="F26" s="49" t="s">
        <v>99</v>
      </c>
      <c r="G26" s="65">
        <v>51.5</v>
      </c>
      <c r="H26" s="5"/>
      <c r="I26" s="99" t="s">
        <v>3</v>
      </c>
      <c r="J26" s="100" t="s">
        <v>3</v>
      </c>
      <c r="K26" s="37" t="s">
        <v>3</v>
      </c>
      <c r="L26" s="66">
        <v>33.1</v>
      </c>
      <c r="M26" s="37" t="s">
        <v>3</v>
      </c>
      <c r="N26" s="36"/>
      <c r="O26" s="64">
        <v>103</v>
      </c>
      <c r="P26" s="107">
        <v>7.32</v>
      </c>
      <c r="Q26" s="107">
        <v>11.21</v>
      </c>
      <c r="R26" s="58" t="s">
        <v>3</v>
      </c>
      <c r="S26" s="6"/>
      <c r="T26" s="34">
        <v>33</v>
      </c>
      <c r="U26" s="69">
        <v>166</v>
      </c>
      <c r="V26" s="67" t="s">
        <v>2</v>
      </c>
      <c r="W26" s="6"/>
      <c r="X26" s="87" t="s">
        <v>263</v>
      </c>
      <c r="Y26" s="53" t="s">
        <v>149</v>
      </c>
      <c r="Z26" s="65">
        <v>26.5</v>
      </c>
      <c r="AA26" s="5"/>
      <c r="AB26" s="16" t="s">
        <v>3</v>
      </c>
      <c r="AC26" s="16">
        <v>43</v>
      </c>
      <c r="AD26" s="37" t="s">
        <v>3</v>
      </c>
      <c r="AE26" s="5"/>
      <c r="AF26" s="66" t="s">
        <v>22</v>
      </c>
      <c r="AG26" s="68">
        <v>43</v>
      </c>
      <c r="AH26" s="36"/>
      <c r="AI26" s="64">
        <v>33</v>
      </c>
      <c r="AJ26" s="107">
        <v>13.36</v>
      </c>
      <c r="AK26" s="107">
        <v>20.58</v>
      </c>
      <c r="AL26" s="64" t="s">
        <v>3</v>
      </c>
    </row>
    <row r="27" spans="1:38" ht="9" thickBot="1">
      <c r="A27" s="34">
        <v>82</v>
      </c>
      <c r="B27" s="14">
        <v>242</v>
      </c>
      <c r="C27" s="5">
        <v>8.2</v>
      </c>
      <c r="D27" s="24"/>
      <c r="E27" s="84" t="s">
        <v>214</v>
      </c>
      <c r="F27" s="49" t="s">
        <v>100</v>
      </c>
      <c r="G27" s="65">
        <v>51</v>
      </c>
      <c r="H27" s="5"/>
      <c r="I27" s="99">
        <v>44</v>
      </c>
      <c r="J27" s="100">
        <v>89</v>
      </c>
      <c r="K27" s="34">
        <v>24</v>
      </c>
      <c r="L27" s="66">
        <v>33.4</v>
      </c>
      <c r="M27" s="68">
        <v>71</v>
      </c>
      <c r="N27" s="36"/>
      <c r="O27" s="64">
        <v>102</v>
      </c>
      <c r="P27" s="107">
        <v>7.38</v>
      </c>
      <c r="Q27" s="107">
        <v>11.3</v>
      </c>
      <c r="R27" s="58">
        <v>29</v>
      </c>
      <c r="S27" s="6"/>
      <c r="T27" s="34">
        <v>32</v>
      </c>
      <c r="U27" s="69">
        <v>164</v>
      </c>
      <c r="V27" s="67">
        <f>9.7+0.4</f>
        <v>10.1</v>
      </c>
      <c r="W27" s="6"/>
      <c r="X27" s="87" t="s">
        <v>264</v>
      </c>
      <c r="Y27" s="53" t="s">
        <v>150</v>
      </c>
      <c r="Z27" s="65">
        <v>26</v>
      </c>
      <c r="AA27" s="5"/>
      <c r="AB27" s="16" t="s">
        <v>7</v>
      </c>
      <c r="AC27" s="16">
        <v>42</v>
      </c>
      <c r="AD27" s="37" t="s">
        <v>3</v>
      </c>
      <c r="AE27" s="5"/>
      <c r="AF27" s="66" t="s">
        <v>23</v>
      </c>
      <c r="AG27" s="68">
        <v>42</v>
      </c>
      <c r="AH27" s="36"/>
      <c r="AI27" s="64">
        <v>32</v>
      </c>
      <c r="AJ27" s="107">
        <v>13.44</v>
      </c>
      <c r="AK27" s="107">
        <v>21.12</v>
      </c>
      <c r="AL27" s="64" t="s">
        <v>3</v>
      </c>
    </row>
    <row r="28" spans="1:38" ht="9" thickBot="1">
      <c r="A28" s="34">
        <v>81</v>
      </c>
      <c r="B28" s="14">
        <v>241</v>
      </c>
      <c r="C28" s="5" t="s">
        <v>2</v>
      </c>
      <c r="D28" s="24"/>
      <c r="E28" s="84" t="s">
        <v>215</v>
      </c>
      <c r="F28" s="49" t="s">
        <v>101</v>
      </c>
      <c r="G28" s="65">
        <v>50.5</v>
      </c>
      <c r="H28" s="5"/>
      <c r="I28" s="99" t="s">
        <v>3</v>
      </c>
      <c r="J28" s="100" t="s">
        <v>3</v>
      </c>
      <c r="K28" s="37" t="s">
        <v>3</v>
      </c>
      <c r="L28" s="66">
        <v>33.7</v>
      </c>
      <c r="M28" s="37" t="s">
        <v>3</v>
      </c>
      <c r="N28" s="36"/>
      <c r="O28" s="64">
        <v>101</v>
      </c>
      <c r="P28" s="107">
        <v>7.44</v>
      </c>
      <c r="Q28" s="107">
        <v>11.4</v>
      </c>
      <c r="R28" s="58" t="s">
        <v>3</v>
      </c>
      <c r="S28" s="6"/>
      <c r="T28" s="34">
        <v>31</v>
      </c>
      <c r="U28" s="69">
        <v>162</v>
      </c>
      <c r="V28" s="67" t="s">
        <v>2</v>
      </c>
      <c r="W28" s="6"/>
      <c r="X28" s="87" t="s">
        <v>265</v>
      </c>
      <c r="Y28" s="53" t="s">
        <v>151</v>
      </c>
      <c r="Z28" s="65">
        <v>25.5</v>
      </c>
      <c r="AA28" s="5"/>
      <c r="AB28" s="16" t="s">
        <v>3</v>
      </c>
      <c r="AC28" s="16">
        <v>41</v>
      </c>
      <c r="AD28" s="37" t="s">
        <v>38</v>
      </c>
      <c r="AE28" s="5"/>
      <c r="AF28" s="66" t="s">
        <v>25</v>
      </c>
      <c r="AG28" s="68">
        <v>41</v>
      </c>
      <c r="AH28" s="36"/>
      <c r="AI28" s="64">
        <v>31</v>
      </c>
      <c r="AJ28" s="107">
        <v>13.52</v>
      </c>
      <c r="AK28" s="107">
        <v>21.26</v>
      </c>
      <c r="AL28" s="64" t="s">
        <v>3</v>
      </c>
    </row>
    <row r="29" spans="1:38" s="4" customFormat="1" ht="10.5" thickBot="1">
      <c r="A29" s="31">
        <v>80</v>
      </c>
      <c r="B29" s="70">
        <v>240</v>
      </c>
      <c r="C29" s="7" t="s">
        <v>2</v>
      </c>
      <c r="D29" s="32"/>
      <c r="E29" s="85" t="s">
        <v>216</v>
      </c>
      <c r="F29" s="51" t="s">
        <v>102</v>
      </c>
      <c r="G29" s="7">
        <v>50</v>
      </c>
      <c r="H29" s="7"/>
      <c r="I29" s="99" t="s">
        <v>3</v>
      </c>
      <c r="J29" s="100">
        <v>88</v>
      </c>
      <c r="K29" s="37" t="s">
        <v>3</v>
      </c>
      <c r="L29" s="71">
        <v>34</v>
      </c>
      <c r="M29" s="62">
        <v>70</v>
      </c>
      <c r="N29" s="35"/>
      <c r="O29" s="64">
        <v>100</v>
      </c>
      <c r="P29" s="108">
        <v>7.5</v>
      </c>
      <c r="Q29" s="108">
        <v>11.5</v>
      </c>
      <c r="R29" s="57">
        <v>28</v>
      </c>
      <c r="S29" s="32"/>
      <c r="T29" s="31">
        <v>30</v>
      </c>
      <c r="U29" s="60">
        <v>160</v>
      </c>
      <c r="V29" s="63">
        <f>9.8+0.4</f>
        <v>10.200000000000001</v>
      </c>
      <c r="W29" s="32"/>
      <c r="X29" s="85" t="s">
        <v>82</v>
      </c>
      <c r="Y29" s="52" t="s">
        <v>152</v>
      </c>
      <c r="Z29" s="7">
        <v>25</v>
      </c>
      <c r="AA29" s="7"/>
      <c r="AB29" s="17" t="s">
        <v>8</v>
      </c>
      <c r="AC29" s="17">
        <v>40</v>
      </c>
      <c r="AD29" s="37" t="s">
        <v>3</v>
      </c>
      <c r="AE29" s="7"/>
      <c r="AF29" s="71" t="s">
        <v>26</v>
      </c>
      <c r="AG29" s="62">
        <v>40</v>
      </c>
      <c r="AH29" s="35"/>
      <c r="AI29" s="57">
        <v>30</v>
      </c>
      <c r="AJ29" s="108">
        <v>14</v>
      </c>
      <c r="AK29" s="108">
        <v>21.4</v>
      </c>
      <c r="AL29" s="57">
        <v>8</v>
      </c>
    </row>
    <row r="30" spans="1:38" ht="9" thickBot="1">
      <c r="A30" s="34">
        <v>79</v>
      </c>
      <c r="B30" s="14">
        <v>239</v>
      </c>
      <c r="C30" s="5">
        <v>8.3</v>
      </c>
      <c r="D30" s="24"/>
      <c r="E30" s="84" t="s">
        <v>217</v>
      </c>
      <c r="F30" s="49" t="s">
        <v>103</v>
      </c>
      <c r="G30" s="65">
        <v>49.5</v>
      </c>
      <c r="H30" s="5"/>
      <c r="I30" s="99">
        <v>43</v>
      </c>
      <c r="J30" s="100" t="s">
        <v>3</v>
      </c>
      <c r="K30" s="37" t="s">
        <v>5</v>
      </c>
      <c r="L30" s="66">
        <v>34.4</v>
      </c>
      <c r="M30" s="37" t="s">
        <v>3</v>
      </c>
      <c r="N30" s="36"/>
      <c r="O30" s="57">
        <v>99</v>
      </c>
      <c r="P30" s="107">
        <v>7.56</v>
      </c>
      <c r="Q30" s="107">
        <v>12</v>
      </c>
      <c r="R30" s="58" t="s">
        <v>3</v>
      </c>
      <c r="S30" s="6"/>
      <c r="T30" s="34">
        <v>29</v>
      </c>
      <c r="U30" s="69">
        <v>157</v>
      </c>
      <c r="V30" s="67">
        <f>9.9+0.4</f>
        <v>10.3</v>
      </c>
      <c r="W30" s="6"/>
      <c r="X30" s="87" t="s">
        <v>85</v>
      </c>
      <c r="Y30" s="53" t="s">
        <v>153</v>
      </c>
      <c r="Z30" s="65">
        <v>24.5</v>
      </c>
      <c r="AA30" s="5"/>
      <c r="AB30" s="16" t="s">
        <v>3</v>
      </c>
      <c r="AC30" s="16">
        <v>39</v>
      </c>
      <c r="AD30" s="37" t="s">
        <v>3</v>
      </c>
      <c r="AE30" s="5"/>
      <c r="AF30" s="72" t="s">
        <v>288</v>
      </c>
      <c r="AG30" s="68">
        <v>39</v>
      </c>
      <c r="AH30" s="36"/>
      <c r="AI30" s="64">
        <v>29</v>
      </c>
      <c r="AJ30" s="107">
        <v>14.08</v>
      </c>
      <c r="AK30" s="107">
        <v>21.54</v>
      </c>
      <c r="AL30" s="64" t="s">
        <v>3</v>
      </c>
    </row>
    <row r="31" spans="1:38" ht="9" thickBot="1">
      <c r="A31" s="34">
        <v>78</v>
      </c>
      <c r="B31" s="14">
        <v>238</v>
      </c>
      <c r="C31" s="5" t="s">
        <v>2</v>
      </c>
      <c r="D31" s="24"/>
      <c r="E31" s="84" t="s">
        <v>218</v>
      </c>
      <c r="F31" s="49" t="s">
        <v>104</v>
      </c>
      <c r="G31" s="65">
        <v>49</v>
      </c>
      <c r="H31" s="5"/>
      <c r="I31" s="99" t="s">
        <v>3</v>
      </c>
      <c r="J31" s="100">
        <v>87</v>
      </c>
      <c r="K31" s="37" t="s">
        <v>3</v>
      </c>
      <c r="L31" s="66">
        <v>34.8</v>
      </c>
      <c r="M31" s="68">
        <v>69</v>
      </c>
      <c r="N31" s="36"/>
      <c r="O31" s="64">
        <v>98</v>
      </c>
      <c r="P31" s="107">
        <v>8.02</v>
      </c>
      <c r="Q31" s="107">
        <v>12.1</v>
      </c>
      <c r="R31" s="58">
        <v>27</v>
      </c>
      <c r="S31" s="6"/>
      <c r="T31" s="34">
        <v>28</v>
      </c>
      <c r="U31" s="69">
        <v>154</v>
      </c>
      <c r="V31" s="67">
        <f>10+0.4</f>
        <v>10.4</v>
      </c>
      <c r="W31" s="6"/>
      <c r="X31" s="87" t="s">
        <v>88</v>
      </c>
      <c r="Y31" s="53" t="s">
        <v>154</v>
      </c>
      <c r="Z31" s="65">
        <v>24</v>
      </c>
      <c r="AA31" s="5"/>
      <c r="AB31" s="16" t="s">
        <v>9</v>
      </c>
      <c r="AC31" s="16">
        <v>38</v>
      </c>
      <c r="AD31" s="16" t="s">
        <v>40</v>
      </c>
      <c r="AE31" s="5"/>
      <c r="AF31" s="72" t="s">
        <v>28</v>
      </c>
      <c r="AG31" s="68">
        <v>38</v>
      </c>
      <c r="AH31" s="36"/>
      <c r="AI31" s="64">
        <v>28</v>
      </c>
      <c r="AJ31" s="107">
        <v>14.16</v>
      </c>
      <c r="AK31" s="107">
        <v>22.08</v>
      </c>
      <c r="AL31" s="64" t="s">
        <v>3</v>
      </c>
    </row>
    <row r="32" spans="1:38" ht="9" thickBot="1">
      <c r="A32" s="34">
        <v>77</v>
      </c>
      <c r="B32" s="14">
        <v>237</v>
      </c>
      <c r="C32" s="5" t="s">
        <v>2</v>
      </c>
      <c r="D32" s="24"/>
      <c r="E32" s="84" t="s">
        <v>219</v>
      </c>
      <c r="F32" s="49" t="s">
        <v>105</v>
      </c>
      <c r="G32" s="65">
        <v>48.5</v>
      </c>
      <c r="H32" s="5"/>
      <c r="I32" s="99" t="s">
        <v>3</v>
      </c>
      <c r="J32" s="100" t="s">
        <v>3</v>
      </c>
      <c r="K32" s="37" t="s">
        <v>3</v>
      </c>
      <c r="L32" s="66">
        <v>35.2</v>
      </c>
      <c r="M32" s="37" t="s">
        <v>3</v>
      </c>
      <c r="N32" s="36"/>
      <c r="O32" s="64">
        <v>97</v>
      </c>
      <c r="P32" s="107">
        <v>8.08</v>
      </c>
      <c r="Q32" s="107">
        <v>12.2</v>
      </c>
      <c r="R32" s="58" t="s">
        <v>3</v>
      </c>
      <c r="S32" s="6"/>
      <c r="T32" s="34">
        <v>27</v>
      </c>
      <c r="U32" s="69">
        <v>151</v>
      </c>
      <c r="V32" s="67">
        <f>10.1+0.4</f>
        <v>10.5</v>
      </c>
      <c r="W32" s="6"/>
      <c r="X32" s="87" t="s">
        <v>91</v>
      </c>
      <c r="Y32" s="53" t="s">
        <v>155</v>
      </c>
      <c r="Z32" s="65">
        <v>23.5</v>
      </c>
      <c r="AA32" s="5"/>
      <c r="AB32" s="16" t="s">
        <v>3</v>
      </c>
      <c r="AC32" s="16">
        <v>37</v>
      </c>
      <c r="AD32" s="37" t="s">
        <v>3</v>
      </c>
      <c r="AE32" s="5"/>
      <c r="AF32" s="72" t="s">
        <v>289</v>
      </c>
      <c r="AG32" s="68">
        <v>37</v>
      </c>
      <c r="AH32" s="36"/>
      <c r="AI32" s="64">
        <v>27</v>
      </c>
      <c r="AJ32" s="107">
        <v>14.24</v>
      </c>
      <c r="AK32" s="107">
        <v>22.22</v>
      </c>
      <c r="AL32" s="64" t="s">
        <v>3</v>
      </c>
    </row>
    <row r="33" spans="1:38" ht="9" thickBot="1">
      <c r="A33" s="34">
        <v>76</v>
      </c>
      <c r="B33" s="14">
        <v>236</v>
      </c>
      <c r="C33" s="5">
        <v>8.4</v>
      </c>
      <c r="D33" s="24"/>
      <c r="E33" s="84" t="s">
        <v>220</v>
      </c>
      <c r="F33" s="50" t="s">
        <v>106</v>
      </c>
      <c r="G33" s="65">
        <v>48</v>
      </c>
      <c r="H33" s="5"/>
      <c r="I33" s="99">
        <v>42</v>
      </c>
      <c r="J33" s="100">
        <v>86</v>
      </c>
      <c r="K33" s="34">
        <v>22</v>
      </c>
      <c r="L33" s="66">
        <v>35.6</v>
      </c>
      <c r="M33" s="68">
        <v>68</v>
      </c>
      <c r="N33" s="36"/>
      <c r="O33" s="64">
        <v>96</v>
      </c>
      <c r="P33" s="107">
        <v>8.14</v>
      </c>
      <c r="Q33" s="107">
        <v>12.3</v>
      </c>
      <c r="R33" s="58">
        <v>26</v>
      </c>
      <c r="S33" s="6"/>
      <c r="T33" s="34">
        <v>26</v>
      </c>
      <c r="U33" s="69">
        <v>148</v>
      </c>
      <c r="V33" s="67">
        <f>10.2+0.4</f>
        <v>10.6</v>
      </c>
      <c r="W33" s="6"/>
      <c r="X33" s="87" t="s">
        <v>93</v>
      </c>
      <c r="Y33" s="53" t="s">
        <v>156</v>
      </c>
      <c r="Z33" s="65">
        <v>23</v>
      </c>
      <c r="AA33" s="5"/>
      <c r="AB33" s="16" t="s">
        <v>10</v>
      </c>
      <c r="AC33" s="16">
        <v>36</v>
      </c>
      <c r="AD33" s="37" t="s">
        <v>3</v>
      </c>
      <c r="AE33" s="5"/>
      <c r="AF33" s="72" t="s">
        <v>29</v>
      </c>
      <c r="AG33" s="68">
        <v>36</v>
      </c>
      <c r="AH33" s="36"/>
      <c r="AI33" s="64">
        <v>26</v>
      </c>
      <c r="AJ33" s="107">
        <v>14.32</v>
      </c>
      <c r="AK33" s="107">
        <v>22.36</v>
      </c>
      <c r="AL33" s="64">
        <v>7</v>
      </c>
    </row>
    <row r="34" spans="1:38" ht="9" thickBot="1">
      <c r="A34" s="34">
        <v>75</v>
      </c>
      <c r="B34" s="14">
        <v>235</v>
      </c>
      <c r="C34" s="5" t="s">
        <v>2</v>
      </c>
      <c r="D34" s="24"/>
      <c r="E34" s="84" t="s">
        <v>221</v>
      </c>
      <c r="F34" s="49" t="s">
        <v>107</v>
      </c>
      <c r="G34" s="65">
        <v>47.5</v>
      </c>
      <c r="H34" s="5"/>
      <c r="I34" s="99" t="s">
        <v>3</v>
      </c>
      <c r="J34" s="100">
        <v>85</v>
      </c>
      <c r="K34" s="37" t="s">
        <v>3</v>
      </c>
      <c r="L34" s="66">
        <v>36</v>
      </c>
      <c r="M34" s="37" t="s">
        <v>3</v>
      </c>
      <c r="N34" s="36"/>
      <c r="O34" s="64">
        <v>95</v>
      </c>
      <c r="P34" s="107">
        <v>8.2</v>
      </c>
      <c r="Q34" s="107">
        <v>12.4</v>
      </c>
      <c r="R34" s="58" t="s">
        <v>3</v>
      </c>
      <c r="S34" s="6"/>
      <c r="T34" s="34">
        <v>25</v>
      </c>
      <c r="U34" s="69">
        <v>145</v>
      </c>
      <c r="V34" s="67">
        <f>10.3+0.4</f>
        <v>10.700000000000001</v>
      </c>
      <c r="W34" s="6"/>
      <c r="X34" s="87" t="s">
        <v>266</v>
      </c>
      <c r="Y34" s="53" t="s">
        <v>157</v>
      </c>
      <c r="Z34" s="65">
        <v>22.5</v>
      </c>
      <c r="AA34" s="5"/>
      <c r="AB34" s="16" t="s">
        <v>3</v>
      </c>
      <c r="AC34" s="16">
        <v>35</v>
      </c>
      <c r="AD34" s="37" t="s">
        <v>43</v>
      </c>
      <c r="AE34" s="5"/>
      <c r="AF34" s="72" t="s">
        <v>290</v>
      </c>
      <c r="AG34" s="68">
        <v>35</v>
      </c>
      <c r="AH34" s="36"/>
      <c r="AI34" s="64">
        <v>25</v>
      </c>
      <c r="AJ34" s="107">
        <v>14.4</v>
      </c>
      <c r="AK34" s="107">
        <v>22.5</v>
      </c>
      <c r="AL34" s="64" t="s">
        <v>3</v>
      </c>
    </row>
    <row r="35" spans="1:38" ht="9" thickBot="1">
      <c r="A35" s="34">
        <v>74</v>
      </c>
      <c r="B35" s="14">
        <v>234</v>
      </c>
      <c r="C35" s="5" t="s">
        <v>2</v>
      </c>
      <c r="D35" s="24"/>
      <c r="E35" s="84" t="s">
        <v>222</v>
      </c>
      <c r="F35" s="49" t="s">
        <v>108</v>
      </c>
      <c r="G35" s="65">
        <v>47</v>
      </c>
      <c r="H35" s="5"/>
      <c r="I35" s="99" t="s">
        <v>3</v>
      </c>
      <c r="J35" s="100">
        <v>84</v>
      </c>
      <c r="K35" s="37" t="s">
        <v>3</v>
      </c>
      <c r="L35" s="66">
        <v>36.4</v>
      </c>
      <c r="M35" s="68">
        <v>67</v>
      </c>
      <c r="N35" s="36"/>
      <c r="O35" s="64">
        <v>94</v>
      </c>
      <c r="P35" s="107">
        <v>8.26</v>
      </c>
      <c r="Q35" s="107">
        <v>12.5</v>
      </c>
      <c r="R35" s="58">
        <v>25</v>
      </c>
      <c r="S35" s="6"/>
      <c r="T35" s="34">
        <v>24</v>
      </c>
      <c r="U35" s="69">
        <v>142</v>
      </c>
      <c r="V35" s="67">
        <f>10.4+0.4</f>
        <v>10.8</v>
      </c>
      <c r="W35" s="6"/>
      <c r="X35" s="87" t="s">
        <v>96</v>
      </c>
      <c r="Y35" s="53" t="s">
        <v>158</v>
      </c>
      <c r="Z35" s="65">
        <v>22</v>
      </c>
      <c r="AA35" s="5"/>
      <c r="AB35" s="16" t="s">
        <v>12</v>
      </c>
      <c r="AC35" s="16">
        <v>34</v>
      </c>
      <c r="AD35" s="37" t="s">
        <v>3</v>
      </c>
      <c r="AE35" s="5"/>
      <c r="AF35" s="72" t="s">
        <v>31</v>
      </c>
      <c r="AG35" s="68">
        <v>34</v>
      </c>
      <c r="AH35" s="36"/>
      <c r="AI35" s="64">
        <v>24</v>
      </c>
      <c r="AJ35" s="107">
        <v>14.48</v>
      </c>
      <c r="AK35" s="107">
        <v>23.04</v>
      </c>
      <c r="AL35" s="64" t="s">
        <v>3</v>
      </c>
    </row>
    <row r="36" spans="1:38" ht="9" thickBot="1">
      <c r="A36" s="34">
        <v>73</v>
      </c>
      <c r="B36" s="14">
        <v>233</v>
      </c>
      <c r="C36" s="5">
        <v>8.5</v>
      </c>
      <c r="D36" s="24"/>
      <c r="E36" s="84" t="s">
        <v>223</v>
      </c>
      <c r="F36" s="49" t="s">
        <v>109</v>
      </c>
      <c r="G36" s="65">
        <v>46.5</v>
      </c>
      <c r="H36" s="5"/>
      <c r="I36" s="99">
        <v>41</v>
      </c>
      <c r="J36" s="100">
        <v>83</v>
      </c>
      <c r="K36" s="37" t="s">
        <v>7</v>
      </c>
      <c r="L36" s="66">
        <v>36.8</v>
      </c>
      <c r="M36" s="37" t="s">
        <v>3</v>
      </c>
      <c r="N36" s="36"/>
      <c r="O36" s="64">
        <v>93</v>
      </c>
      <c r="P36" s="107">
        <v>8.32</v>
      </c>
      <c r="Q36" s="107">
        <v>13</v>
      </c>
      <c r="R36" s="58" t="s">
        <v>3</v>
      </c>
      <c r="S36" s="6"/>
      <c r="T36" s="34">
        <v>23</v>
      </c>
      <c r="U36" s="69">
        <v>139</v>
      </c>
      <c r="V36" s="67">
        <f>10.5+0.4</f>
        <v>10.9</v>
      </c>
      <c r="W36" s="6"/>
      <c r="X36" s="87" t="s">
        <v>267</v>
      </c>
      <c r="Y36" s="53" t="s">
        <v>159</v>
      </c>
      <c r="Z36" s="65">
        <v>21.5</v>
      </c>
      <c r="AA36" s="5"/>
      <c r="AB36" s="16" t="s">
        <v>3</v>
      </c>
      <c r="AC36" s="16">
        <v>33</v>
      </c>
      <c r="AD36" s="37" t="s">
        <v>3</v>
      </c>
      <c r="AE36" s="5"/>
      <c r="AF36" s="72" t="s">
        <v>291</v>
      </c>
      <c r="AG36" s="68">
        <v>33</v>
      </c>
      <c r="AH36" s="36"/>
      <c r="AI36" s="64">
        <v>23</v>
      </c>
      <c r="AJ36" s="107">
        <v>14.56</v>
      </c>
      <c r="AK36" s="107">
        <v>23.18</v>
      </c>
      <c r="AL36" s="64" t="s">
        <v>3</v>
      </c>
    </row>
    <row r="37" spans="1:38" ht="9" thickBot="1">
      <c r="A37" s="34">
        <v>72</v>
      </c>
      <c r="B37" s="14">
        <v>232</v>
      </c>
      <c r="C37" s="5" t="s">
        <v>2</v>
      </c>
      <c r="D37" s="24"/>
      <c r="E37" s="84" t="s">
        <v>224</v>
      </c>
      <c r="F37" s="50" t="s">
        <v>110</v>
      </c>
      <c r="G37" s="65">
        <v>46</v>
      </c>
      <c r="H37" s="5"/>
      <c r="I37" s="99" t="s">
        <v>3</v>
      </c>
      <c r="J37" s="100">
        <v>82</v>
      </c>
      <c r="K37" s="37" t="s">
        <v>3</v>
      </c>
      <c r="L37" s="66">
        <v>37.2</v>
      </c>
      <c r="M37" s="68">
        <v>66</v>
      </c>
      <c r="N37" s="36"/>
      <c r="O37" s="64">
        <v>92</v>
      </c>
      <c r="P37" s="107">
        <v>8.38</v>
      </c>
      <c r="Q37" s="107">
        <v>13.1</v>
      </c>
      <c r="R37" s="58">
        <v>24</v>
      </c>
      <c r="S37" s="6"/>
      <c r="T37" s="34">
        <v>22</v>
      </c>
      <c r="U37" s="69">
        <v>136</v>
      </c>
      <c r="V37" s="67">
        <f>10.6+0.4</f>
        <v>11</v>
      </c>
      <c r="W37" s="6"/>
      <c r="X37" s="87" t="s">
        <v>99</v>
      </c>
      <c r="Y37" s="53" t="s">
        <v>160</v>
      </c>
      <c r="Z37" s="65">
        <v>21</v>
      </c>
      <c r="AA37" s="5"/>
      <c r="AB37" s="16" t="s">
        <v>15</v>
      </c>
      <c r="AC37" s="16">
        <v>32</v>
      </c>
      <c r="AD37" s="16" t="s">
        <v>44</v>
      </c>
      <c r="AE37" s="5"/>
      <c r="AF37" s="72" t="s">
        <v>32</v>
      </c>
      <c r="AG37" s="68">
        <v>32</v>
      </c>
      <c r="AH37" s="36"/>
      <c r="AI37" s="64">
        <v>22</v>
      </c>
      <c r="AJ37" s="107">
        <v>15.04</v>
      </c>
      <c r="AK37" s="107">
        <v>23.32</v>
      </c>
      <c r="AL37" s="64">
        <v>6</v>
      </c>
    </row>
    <row r="38" spans="1:38" ht="9" thickBot="1">
      <c r="A38" s="34">
        <v>71</v>
      </c>
      <c r="B38" s="14">
        <v>231</v>
      </c>
      <c r="C38" s="5" t="s">
        <v>2</v>
      </c>
      <c r="D38" s="24"/>
      <c r="E38" s="84" t="s">
        <v>225</v>
      </c>
      <c r="F38" s="49" t="s">
        <v>111</v>
      </c>
      <c r="G38" s="65">
        <v>45.5</v>
      </c>
      <c r="H38" s="5"/>
      <c r="I38" s="99" t="s">
        <v>3</v>
      </c>
      <c r="J38" s="100">
        <v>81</v>
      </c>
      <c r="K38" s="37" t="s">
        <v>3</v>
      </c>
      <c r="L38" s="66">
        <v>37.6</v>
      </c>
      <c r="M38" s="37" t="s">
        <v>3</v>
      </c>
      <c r="N38" s="36"/>
      <c r="O38" s="64">
        <v>91</v>
      </c>
      <c r="P38" s="107">
        <v>8.44</v>
      </c>
      <c r="Q38" s="107">
        <v>13.2</v>
      </c>
      <c r="R38" s="58" t="s">
        <v>3</v>
      </c>
      <c r="S38" s="6"/>
      <c r="T38" s="34">
        <v>21</v>
      </c>
      <c r="U38" s="69">
        <v>133</v>
      </c>
      <c r="V38" s="67">
        <f>10.7+0.4</f>
        <v>11.1</v>
      </c>
      <c r="W38" s="6"/>
      <c r="X38" s="87" t="s">
        <v>268</v>
      </c>
      <c r="Y38" s="53" t="s">
        <v>161</v>
      </c>
      <c r="Z38" s="65">
        <v>20.5</v>
      </c>
      <c r="AA38" s="5"/>
      <c r="AB38" s="16" t="s">
        <v>3</v>
      </c>
      <c r="AC38" s="16">
        <v>31</v>
      </c>
      <c r="AD38" s="37" t="s">
        <v>3</v>
      </c>
      <c r="AE38" s="5"/>
      <c r="AF38" s="72" t="s">
        <v>34</v>
      </c>
      <c r="AG38" s="68">
        <v>31</v>
      </c>
      <c r="AH38" s="36"/>
      <c r="AI38" s="64">
        <v>21</v>
      </c>
      <c r="AJ38" s="107">
        <v>15.12</v>
      </c>
      <c r="AK38" s="107">
        <v>23.46</v>
      </c>
      <c r="AL38" s="64" t="s">
        <v>3</v>
      </c>
    </row>
    <row r="39" spans="1:38" s="4" customFormat="1" ht="10.5" thickBot="1">
      <c r="A39" s="31">
        <v>70</v>
      </c>
      <c r="B39" s="70">
        <v>230</v>
      </c>
      <c r="C39" s="7">
        <v>8.6</v>
      </c>
      <c r="D39" s="32"/>
      <c r="E39" s="85" t="s">
        <v>226</v>
      </c>
      <c r="F39" s="48" t="s">
        <v>112</v>
      </c>
      <c r="G39" s="7">
        <v>45</v>
      </c>
      <c r="H39" s="7"/>
      <c r="I39" s="99">
        <v>40</v>
      </c>
      <c r="J39" s="100">
        <v>80</v>
      </c>
      <c r="K39" s="31">
        <v>20</v>
      </c>
      <c r="L39" s="71">
        <v>38</v>
      </c>
      <c r="M39" s="62">
        <v>65</v>
      </c>
      <c r="N39" s="35"/>
      <c r="O39" s="57">
        <v>90</v>
      </c>
      <c r="P39" s="108">
        <v>8.5</v>
      </c>
      <c r="Q39" s="108">
        <v>13.3</v>
      </c>
      <c r="R39" s="57">
        <v>23</v>
      </c>
      <c r="S39" s="32"/>
      <c r="T39" s="31">
        <v>20</v>
      </c>
      <c r="U39" s="60">
        <v>130</v>
      </c>
      <c r="V39" s="63">
        <f>10.8+0.4</f>
        <v>11.200000000000001</v>
      </c>
      <c r="W39" s="32"/>
      <c r="X39" s="85" t="s">
        <v>102</v>
      </c>
      <c r="Y39" s="52" t="s">
        <v>162</v>
      </c>
      <c r="Z39" s="7">
        <v>20</v>
      </c>
      <c r="AA39" s="7"/>
      <c r="AB39" s="17" t="s">
        <v>18</v>
      </c>
      <c r="AC39" s="17">
        <v>30</v>
      </c>
      <c r="AD39" s="37" t="s">
        <v>3</v>
      </c>
      <c r="AE39" s="7"/>
      <c r="AF39" s="73" t="s">
        <v>292</v>
      </c>
      <c r="AG39" s="62">
        <v>30</v>
      </c>
      <c r="AH39" s="35"/>
      <c r="AI39" s="57">
        <v>20</v>
      </c>
      <c r="AJ39" s="108">
        <v>15.2</v>
      </c>
      <c r="AK39" s="108">
        <v>24</v>
      </c>
      <c r="AL39" s="57" t="s">
        <v>3</v>
      </c>
    </row>
    <row r="40" spans="1:38" ht="9" thickBot="1">
      <c r="A40" s="34">
        <v>69</v>
      </c>
      <c r="B40" s="69">
        <v>229</v>
      </c>
      <c r="C40" s="14" t="s">
        <v>51</v>
      </c>
      <c r="D40" s="24"/>
      <c r="E40" s="84" t="s">
        <v>227</v>
      </c>
      <c r="F40" s="49" t="s">
        <v>113</v>
      </c>
      <c r="G40" s="65">
        <v>44.5</v>
      </c>
      <c r="H40" s="5"/>
      <c r="I40" s="99" t="s">
        <v>3</v>
      </c>
      <c r="J40" s="100">
        <v>79</v>
      </c>
      <c r="K40" s="37" t="s">
        <v>3</v>
      </c>
      <c r="L40" s="66">
        <v>38.4</v>
      </c>
      <c r="M40" s="37" t="s">
        <v>3</v>
      </c>
      <c r="N40" s="36"/>
      <c r="O40" s="64">
        <v>89</v>
      </c>
      <c r="P40" s="107">
        <v>8.57</v>
      </c>
      <c r="Q40" s="107">
        <v>13.4</v>
      </c>
      <c r="R40" s="58" t="s">
        <v>3</v>
      </c>
      <c r="S40" s="6"/>
      <c r="T40" s="34">
        <v>19</v>
      </c>
      <c r="U40" s="69">
        <v>127</v>
      </c>
      <c r="V40" s="67">
        <f>10.9+0.4</f>
        <v>11.3</v>
      </c>
      <c r="W40" s="6"/>
      <c r="X40" s="87" t="s">
        <v>104</v>
      </c>
      <c r="Y40" s="53" t="s">
        <v>163</v>
      </c>
      <c r="Z40" s="65">
        <v>19.5</v>
      </c>
      <c r="AA40" s="5"/>
      <c r="AB40" s="16" t="s">
        <v>3</v>
      </c>
      <c r="AC40" s="16">
        <v>29</v>
      </c>
      <c r="AD40" s="37" t="s">
        <v>46</v>
      </c>
      <c r="AE40" s="5"/>
      <c r="AF40" s="72" t="s">
        <v>293</v>
      </c>
      <c r="AG40" s="68">
        <v>29</v>
      </c>
      <c r="AH40" s="36"/>
      <c r="AI40" s="64">
        <v>19</v>
      </c>
      <c r="AJ40" s="107">
        <v>15.3</v>
      </c>
      <c r="AK40" s="107">
        <v>24.15</v>
      </c>
      <c r="AL40" s="64" t="s">
        <v>3</v>
      </c>
    </row>
    <row r="41" spans="1:38" ht="9" thickBot="1">
      <c r="A41" s="34">
        <v>68</v>
      </c>
      <c r="B41" s="69">
        <v>228</v>
      </c>
      <c r="C41" s="14" t="s">
        <v>51</v>
      </c>
      <c r="D41" s="24"/>
      <c r="E41" s="84" t="s">
        <v>228</v>
      </c>
      <c r="F41" s="50" t="s">
        <v>114</v>
      </c>
      <c r="G41" s="65">
        <v>44</v>
      </c>
      <c r="H41" s="5"/>
      <c r="I41" s="99">
        <v>39</v>
      </c>
      <c r="J41" s="100">
        <v>78</v>
      </c>
      <c r="K41" s="37" t="s">
        <v>3</v>
      </c>
      <c r="L41" s="66">
        <v>38.8</v>
      </c>
      <c r="M41" s="64">
        <v>64</v>
      </c>
      <c r="N41" s="36"/>
      <c r="O41" s="64">
        <v>88</v>
      </c>
      <c r="P41" s="107">
        <v>9.04</v>
      </c>
      <c r="Q41" s="107">
        <v>13.5</v>
      </c>
      <c r="R41" s="58">
        <v>22</v>
      </c>
      <c r="S41" s="6"/>
      <c r="T41" s="34">
        <v>18</v>
      </c>
      <c r="U41" s="69">
        <v>124</v>
      </c>
      <c r="V41" s="67">
        <f>11+0.4</f>
        <v>11.4</v>
      </c>
      <c r="W41" s="6"/>
      <c r="X41" s="87" t="s">
        <v>106</v>
      </c>
      <c r="Y41" s="53" t="s">
        <v>164</v>
      </c>
      <c r="Z41" s="65">
        <v>19</v>
      </c>
      <c r="AA41" s="5"/>
      <c r="AB41" s="16" t="s">
        <v>21</v>
      </c>
      <c r="AC41" s="16">
        <v>28</v>
      </c>
      <c r="AD41" s="37" t="s">
        <v>3</v>
      </c>
      <c r="AE41" s="5"/>
      <c r="AF41" s="72" t="s">
        <v>36</v>
      </c>
      <c r="AG41" s="68">
        <v>28</v>
      </c>
      <c r="AH41" s="36"/>
      <c r="AI41" s="64">
        <v>18</v>
      </c>
      <c r="AJ41" s="107">
        <v>15.4</v>
      </c>
      <c r="AK41" s="107">
        <v>24.3</v>
      </c>
      <c r="AL41" s="64">
        <v>5</v>
      </c>
    </row>
    <row r="42" spans="1:38" ht="9" thickBot="1">
      <c r="A42" s="34">
        <v>67</v>
      </c>
      <c r="B42" s="69">
        <v>227</v>
      </c>
      <c r="C42" s="5">
        <v>8.7</v>
      </c>
      <c r="D42" s="24"/>
      <c r="E42" s="84" t="s">
        <v>229</v>
      </c>
      <c r="F42" s="49" t="s">
        <v>115</v>
      </c>
      <c r="G42" s="65">
        <v>43.5</v>
      </c>
      <c r="H42" s="5"/>
      <c r="I42" s="99" t="s">
        <v>3</v>
      </c>
      <c r="J42" s="100">
        <v>77</v>
      </c>
      <c r="K42" s="37" t="s">
        <v>9</v>
      </c>
      <c r="L42" s="74">
        <v>39.2</v>
      </c>
      <c r="M42" s="37" t="s">
        <v>3</v>
      </c>
      <c r="N42" s="36"/>
      <c r="O42" s="64">
        <v>87</v>
      </c>
      <c r="P42" s="107">
        <v>9.11</v>
      </c>
      <c r="Q42" s="107">
        <v>14</v>
      </c>
      <c r="R42" s="58" t="s">
        <v>3</v>
      </c>
      <c r="S42" s="6"/>
      <c r="T42" s="34">
        <v>17</v>
      </c>
      <c r="U42" s="69">
        <v>121</v>
      </c>
      <c r="V42" s="67">
        <v>11.1</v>
      </c>
      <c r="W42" s="6"/>
      <c r="X42" s="87" t="s">
        <v>108</v>
      </c>
      <c r="Y42" s="53" t="s">
        <v>165</v>
      </c>
      <c r="Z42" s="65">
        <v>18.5</v>
      </c>
      <c r="AA42" s="5"/>
      <c r="AB42" s="16" t="s">
        <v>3</v>
      </c>
      <c r="AC42" s="16">
        <v>27</v>
      </c>
      <c r="AD42" s="37" t="s">
        <v>3</v>
      </c>
      <c r="AE42" s="5"/>
      <c r="AF42" s="72" t="s">
        <v>182</v>
      </c>
      <c r="AG42" s="68">
        <v>27</v>
      </c>
      <c r="AH42" s="36"/>
      <c r="AI42" s="64">
        <v>17</v>
      </c>
      <c r="AJ42" s="107">
        <v>15.5</v>
      </c>
      <c r="AK42" s="107">
        <v>24.45</v>
      </c>
      <c r="AL42" s="64" t="s">
        <v>3</v>
      </c>
    </row>
    <row r="43" spans="1:38" ht="9" thickBot="1">
      <c r="A43" s="34">
        <v>66</v>
      </c>
      <c r="B43" s="69">
        <v>226</v>
      </c>
      <c r="C43" s="5" t="s">
        <v>2</v>
      </c>
      <c r="D43" s="24"/>
      <c r="E43" s="84" t="s">
        <v>230</v>
      </c>
      <c r="F43" s="49" t="s">
        <v>116</v>
      </c>
      <c r="G43" s="65">
        <v>43</v>
      </c>
      <c r="H43" s="5"/>
      <c r="I43" s="99">
        <v>38</v>
      </c>
      <c r="J43" s="100">
        <v>76</v>
      </c>
      <c r="K43" s="37" t="s">
        <v>3</v>
      </c>
      <c r="L43" s="66">
        <v>39.6</v>
      </c>
      <c r="M43" s="68">
        <v>63</v>
      </c>
      <c r="N43" s="36"/>
      <c r="O43" s="64">
        <v>86</v>
      </c>
      <c r="P43" s="107">
        <v>9.18</v>
      </c>
      <c r="Q43" s="107">
        <v>14.1</v>
      </c>
      <c r="R43" s="58">
        <v>21</v>
      </c>
      <c r="S43" s="6"/>
      <c r="T43" s="34">
        <v>16</v>
      </c>
      <c r="U43" s="69">
        <v>118</v>
      </c>
      <c r="V43" s="67">
        <f>11.2+0.4</f>
        <v>11.6</v>
      </c>
      <c r="W43" s="6"/>
      <c r="X43" s="87" t="s">
        <v>110</v>
      </c>
      <c r="Y43" s="53" t="s">
        <v>166</v>
      </c>
      <c r="Z43" s="65">
        <v>18</v>
      </c>
      <c r="AA43" s="5"/>
      <c r="AB43" s="16" t="s">
        <v>24</v>
      </c>
      <c r="AC43" s="16">
        <v>26</v>
      </c>
      <c r="AD43" s="37" t="s">
        <v>48</v>
      </c>
      <c r="AE43" s="5"/>
      <c r="AF43" s="72" t="s">
        <v>39</v>
      </c>
      <c r="AG43" s="68">
        <v>26</v>
      </c>
      <c r="AH43" s="36"/>
      <c r="AI43" s="64">
        <v>16</v>
      </c>
      <c r="AJ43" s="107">
        <v>16</v>
      </c>
      <c r="AK43" s="107">
        <v>25</v>
      </c>
      <c r="AL43" s="64" t="s">
        <v>3</v>
      </c>
    </row>
    <row r="44" spans="1:38" ht="9" thickBot="1">
      <c r="A44" s="34">
        <v>65</v>
      </c>
      <c r="B44" s="69">
        <v>225</v>
      </c>
      <c r="C44" s="5" t="s">
        <v>2</v>
      </c>
      <c r="D44" s="24"/>
      <c r="E44" s="84" t="s">
        <v>231</v>
      </c>
      <c r="F44" s="49" t="s">
        <v>117</v>
      </c>
      <c r="G44" s="65">
        <v>42.5</v>
      </c>
      <c r="H44" s="5"/>
      <c r="I44" s="99" t="s">
        <v>3</v>
      </c>
      <c r="J44" s="100">
        <v>75</v>
      </c>
      <c r="K44" s="37" t="s">
        <v>3</v>
      </c>
      <c r="L44" s="66">
        <v>40</v>
      </c>
      <c r="M44" s="37" t="s">
        <v>3</v>
      </c>
      <c r="N44" s="36"/>
      <c r="O44" s="64">
        <v>85</v>
      </c>
      <c r="P44" s="107">
        <v>9.25</v>
      </c>
      <c r="Q44" s="107">
        <v>14.2</v>
      </c>
      <c r="R44" s="58" t="s">
        <v>3</v>
      </c>
      <c r="S44" s="6"/>
      <c r="T44" s="34">
        <v>15</v>
      </c>
      <c r="U44" s="69">
        <v>115</v>
      </c>
      <c r="V44" s="67">
        <v>11.3</v>
      </c>
      <c r="W44" s="6"/>
      <c r="X44" s="87" t="s">
        <v>112</v>
      </c>
      <c r="Y44" s="53" t="s">
        <v>167</v>
      </c>
      <c r="Z44" s="65">
        <v>17.5</v>
      </c>
      <c r="AA44" s="5"/>
      <c r="AB44" s="16" t="s">
        <v>3</v>
      </c>
      <c r="AC44" s="16">
        <v>25</v>
      </c>
      <c r="AD44" s="37" t="s">
        <v>3</v>
      </c>
      <c r="AE44" s="5"/>
      <c r="AF44" s="72" t="s">
        <v>183</v>
      </c>
      <c r="AG44" s="68">
        <v>25</v>
      </c>
      <c r="AH44" s="36"/>
      <c r="AI44" s="64">
        <v>15</v>
      </c>
      <c r="AJ44" s="107">
        <v>16.1</v>
      </c>
      <c r="AK44" s="107">
        <v>25.15</v>
      </c>
      <c r="AL44" s="64" t="s">
        <v>3</v>
      </c>
    </row>
    <row r="45" spans="1:38" ht="9" thickBot="1">
      <c r="A45" s="34">
        <v>64</v>
      </c>
      <c r="B45" s="69">
        <v>224</v>
      </c>
      <c r="C45" s="5">
        <v>8.8</v>
      </c>
      <c r="D45" s="24"/>
      <c r="E45" s="84" t="s">
        <v>232</v>
      </c>
      <c r="F45" s="50" t="s">
        <v>118</v>
      </c>
      <c r="G45" s="65">
        <v>42</v>
      </c>
      <c r="H45" s="5"/>
      <c r="I45" s="99">
        <v>37</v>
      </c>
      <c r="J45" s="100">
        <v>74</v>
      </c>
      <c r="K45" s="34">
        <v>18</v>
      </c>
      <c r="L45" s="66">
        <v>40.5</v>
      </c>
      <c r="M45" s="68">
        <v>62</v>
      </c>
      <c r="N45" s="36"/>
      <c r="O45" s="64">
        <v>84</v>
      </c>
      <c r="P45" s="107">
        <v>9.32</v>
      </c>
      <c r="Q45" s="107">
        <v>14.31</v>
      </c>
      <c r="R45" s="58">
        <v>20</v>
      </c>
      <c r="S45" s="6"/>
      <c r="T45" s="34">
        <v>14</v>
      </c>
      <c r="U45" s="69">
        <v>112</v>
      </c>
      <c r="V45" s="67">
        <f>11.4+0.4</f>
        <v>11.8</v>
      </c>
      <c r="W45" s="6"/>
      <c r="X45" s="87" t="s">
        <v>114</v>
      </c>
      <c r="Y45" s="53" t="s">
        <v>168</v>
      </c>
      <c r="Z45" s="65">
        <v>17</v>
      </c>
      <c r="AA45" s="5"/>
      <c r="AB45" s="16" t="s">
        <v>27</v>
      </c>
      <c r="AC45" s="16">
        <v>24</v>
      </c>
      <c r="AD45" s="37" t="s">
        <v>3</v>
      </c>
      <c r="AE45" s="5"/>
      <c r="AF45" s="72" t="s">
        <v>41</v>
      </c>
      <c r="AG45" s="68">
        <v>24</v>
      </c>
      <c r="AH45" s="36"/>
      <c r="AI45" s="64">
        <v>14</v>
      </c>
      <c r="AJ45" s="107">
        <v>16.2</v>
      </c>
      <c r="AK45" s="107">
        <v>25.3</v>
      </c>
      <c r="AL45" s="64">
        <v>4</v>
      </c>
    </row>
    <row r="46" spans="1:38" ht="9" thickBot="1">
      <c r="A46" s="34">
        <v>63</v>
      </c>
      <c r="B46" s="69">
        <v>223</v>
      </c>
      <c r="C46" s="5" t="s">
        <v>51</v>
      </c>
      <c r="D46" s="24"/>
      <c r="E46" s="84" t="s">
        <v>233</v>
      </c>
      <c r="F46" s="49" t="s">
        <v>119</v>
      </c>
      <c r="G46" s="65">
        <v>41.5</v>
      </c>
      <c r="H46" s="5"/>
      <c r="I46" s="99" t="s">
        <v>3</v>
      </c>
      <c r="J46" s="100">
        <v>73</v>
      </c>
      <c r="K46" s="37" t="s">
        <v>3</v>
      </c>
      <c r="L46" s="66">
        <v>41</v>
      </c>
      <c r="M46" s="37" t="s">
        <v>3</v>
      </c>
      <c r="N46" s="36"/>
      <c r="O46" s="64">
        <v>83</v>
      </c>
      <c r="P46" s="107">
        <v>9.39</v>
      </c>
      <c r="Q46" s="107">
        <v>14.42</v>
      </c>
      <c r="R46" s="58" t="s">
        <v>3</v>
      </c>
      <c r="S46" s="6"/>
      <c r="T46" s="34">
        <v>13</v>
      </c>
      <c r="U46" s="69">
        <v>109</v>
      </c>
      <c r="V46" s="67">
        <v>11.5</v>
      </c>
      <c r="W46" s="6"/>
      <c r="X46" s="87" t="s">
        <v>116</v>
      </c>
      <c r="Y46" s="53" t="s">
        <v>169</v>
      </c>
      <c r="Z46" s="65">
        <v>16.5</v>
      </c>
      <c r="AA46" s="5"/>
      <c r="AB46" s="16" t="s">
        <v>3</v>
      </c>
      <c r="AC46" s="16">
        <v>23</v>
      </c>
      <c r="AD46" s="37" t="s">
        <v>50</v>
      </c>
      <c r="AE46" s="5"/>
      <c r="AF46" s="72" t="s">
        <v>184</v>
      </c>
      <c r="AG46" s="68">
        <v>23</v>
      </c>
      <c r="AH46" s="36"/>
      <c r="AI46" s="64">
        <v>13</v>
      </c>
      <c r="AJ46" s="107">
        <v>16.3</v>
      </c>
      <c r="AK46" s="107">
        <v>25.45</v>
      </c>
      <c r="AL46" s="64" t="s">
        <v>3</v>
      </c>
    </row>
    <row r="47" spans="1:38" ht="9" thickBot="1">
      <c r="A47" s="34">
        <v>62</v>
      </c>
      <c r="B47" s="69">
        <v>222</v>
      </c>
      <c r="C47" s="5" t="s">
        <v>51</v>
      </c>
      <c r="D47" s="24"/>
      <c r="E47" s="84" t="s">
        <v>234</v>
      </c>
      <c r="F47" s="49" t="s">
        <v>120</v>
      </c>
      <c r="G47" s="65">
        <v>41</v>
      </c>
      <c r="H47" s="5"/>
      <c r="I47" s="99">
        <v>36</v>
      </c>
      <c r="J47" s="100">
        <v>72</v>
      </c>
      <c r="K47" s="37" t="s">
        <v>3</v>
      </c>
      <c r="L47" s="66">
        <v>41.5</v>
      </c>
      <c r="M47" s="68">
        <v>61</v>
      </c>
      <c r="N47" s="36"/>
      <c r="O47" s="64">
        <v>82</v>
      </c>
      <c r="P47" s="107">
        <v>9.46</v>
      </c>
      <c r="Q47" s="107">
        <v>14.53</v>
      </c>
      <c r="R47" s="58">
        <v>19</v>
      </c>
      <c r="S47" s="6"/>
      <c r="T47" s="34">
        <v>12</v>
      </c>
      <c r="U47" s="69">
        <v>106</v>
      </c>
      <c r="V47" s="67">
        <f>11.6+0.4</f>
        <v>12</v>
      </c>
      <c r="W47" s="6"/>
      <c r="X47" s="87" t="s">
        <v>118</v>
      </c>
      <c r="Y47" s="53" t="s">
        <v>170</v>
      </c>
      <c r="Z47" s="65">
        <v>16</v>
      </c>
      <c r="AA47" s="5"/>
      <c r="AB47" s="16" t="s">
        <v>30</v>
      </c>
      <c r="AC47" s="16">
        <v>22</v>
      </c>
      <c r="AD47" s="37" t="s">
        <v>3</v>
      </c>
      <c r="AE47" s="5"/>
      <c r="AF47" s="72" t="s">
        <v>45</v>
      </c>
      <c r="AG47" s="68">
        <v>22</v>
      </c>
      <c r="AH47" s="36"/>
      <c r="AI47" s="64">
        <v>12</v>
      </c>
      <c r="AJ47" s="107">
        <v>16.4</v>
      </c>
      <c r="AK47" s="107">
        <v>26</v>
      </c>
      <c r="AL47" s="64" t="s">
        <v>3</v>
      </c>
    </row>
    <row r="48" spans="1:38" ht="9" thickBot="1">
      <c r="A48" s="34">
        <v>61</v>
      </c>
      <c r="B48" s="14">
        <v>221</v>
      </c>
      <c r="C48" s="5">
        <v>8.9</v>
      </c>
      <c r="D48" s="24"/>
      <c r="E48" s="84" t="s">
        <v>235</v>
      </c>
      <c r="F48" s="49" t="s">
        <v>121</v>
      </c>
      <c r="G48" s="65">
        <v>40.5</v>
      </c>
      <c r="H48" s="5"/>
      <c r="I48" s="99" t="s">
        <v>3</v>
      </c>
      <c r="J48" s="100">
        <v>71</v>
      </c>
      <c r="K48" s="37" t="s">
        <v>12</v>
      </c>
      <c r="L48" s="66">
        <v>42</v>
      </c>
      <c r="M48" s="37" t="s">
        <v>3</v>
      </c>
      <c r="N48" s="36"/>
      <c r="O48" s="64">
        <v>81</v>
      </c>
      <c r="P48" s="107">
        <v>9.53</v>
      </c>
      <c r="Q48" s="107">
        <v>15.04</v>
      </c>
      <c r="R48" s="58" t="s">
        <v>3</v>
      </c>
      <c r="S48" s="6"/>
      <c r="T48" s="34">
        <v>11</v>
      </c>
      <c r="U48" s="69">
        <v>103</v>
      </c>
      <c r="V48" s="67">
        <v>11.8</v>
      </c>
      <c r="W48" s="6"/>
      <c r="X48" s="87" t="s">
        <v>120</v>
      </c>
      <c r="Y48" s="53" t="s">
        <v>171</v>
      </c>
      <c r="Z48" s="65">
        <v>15.5</v>
      </c>
      <c r="AA48" s="5"/>
      <c r="AB48" s="16" t="s">
        <v>3</v>
      </c>
      <c r="AC48" s="16">
        <v>21</v>
      </c>
      <c r="AD48" s="37" t="s">
        <v>3</v>
      </c>
      <c r="AE48" s="5"/>
      <c r="AF48" s="72" t="s">
        <v>185</v>
      </c>
      <c r="AG48" s="68">
        <v>21</v>
      </c>
      <c r="AH48" s="36"/>
      <c r="AI48" s="64">
        <v>11</v>
      </c>
      <c r="AJ48" s="107">
        <v>16.5</v>
      </c>
      <c r="AK48" s="107">
        <v>26.2</v>
      </c>
      <c r="AL48" s="64" t="s">
        <v>3</v>
      </c>
    </row>
    <row r="49" spans="1:38" s="4" customFormat="1" ht="10.5" thickBot="1">
      <c r="A49" s="31">
        <v>60</v>
      </c>
      <c r="B49" s="70">
        <v>220</v>
      </c>
      <c r="C49" s="7" t="s">
        <v>51</v>
      </c>
      <c r="D49" s="32"/>
      <c r="E49" s="85" t="s">
        <v>236</v>
      </c>
      <c r="F49" s="48" t="s">
        <v>122</v>
      </c>
      <c r="G49" s="7">
        <v>40</v>
      </c>
      <c r="H49" s="7"/>
      <c r="I49" s="99">
        <v>35</v>
      </c>
      <c r="J49" s="100">
        <v>70</v>
      </c>
      <c r="K49" s="37" t="s">
        <v>3</v>
      </c>
      <c r="L49" s="61">
        <v>42.6</v>
      </c>
      <c r="M49" s="62">
        <v>60</v>
      </c>
      <c r="N49" s="35"/>
      <c r="O49" s="64">
        <v>80</v>
      </c>
      <c r="P49" s="108">
        <v>10</v>
      </c>
      <c r="Q49" s="108">
        <v>15.15</v>
      </c>
      <c r="R49" s="57">
        <v>18</v>
      </c>
      <c r="S49" s="32"/>
      <c r="T49" s="31">
        <v>10</v>
      </c>
      <c r="U49" s="60">
        <v>100</v>
      </c>
      <c r="V49" s="63">
        <f>12+0.4</f>
        <v>12.4</v>
      </c>
      <c r="W49" s="32"/>
      <c r="X49" s="85" t="s">
        <v>122</v>
      </c>
      <c r="Y49" s="52" t="s">
        <v>172</v>
      </c>
      <c r="Z49" s="7">
        <v>15</v>
      </c>
      <c r="AA49" s="7"/>
      <c r="AB49" s="17" t="s">
        <v>33</v>
      </c>
      <c r="AC49" s="17">
        <v>20</v>
      </c>
      <c r="AD49" s="37" t="s">
        <v>62</v>
      </c>
      <c r="AE49" s="7"/>
      <c r="AF49" s="73" t="s">
        <v>47</v>
      </c>
      <c r="AG49" s="62">
        <v>20</v>
      </c>
      <c r="AH49" s="35"/>
      <c r="AI49" s="57">
        <v>10</v>
      </c>
      <c r="AJ49" s="108">
        <v>17</v>
      </c>
      <c r="AK49" s="108">
        <v>26.4</v>
      </c>
      <c r="AL49" s="64">
        <v>3</v>
      </c>
    </row>
    <row r="50" spans="1:38" ht="9" thickBot="1">
      <c r="A50" s="34">
        <v>59</v>
      </c>
      <c r="B50" s="14">
        <v>218</v>
      </c>
      <c r="C50" s="5" t="s">
        <v>51</v>
      </c>
      <c r="D50" s="24"/>
      <c r="E50" s="84" t="s">
        <v>237</v>
      </c>
      <c r="F50" s="49" t="s">
        <v>123</v>
      </c>
      <c r="G50" s="65">
        <v>39.5</v>
      </c>
      <c r="H50" s="5"/>
      <c r="I50" s="99" t="s">
        <v>3</v>
      </c>
      <c r="J50" s="100">
        <v>69</v>
      </c>
      <c r="K50" s="37" t="s">
        <v>3</v>
      </c>
      <c r="L50" s="66">
        <v>43.2</v>
      </c>
      <c r="M50" s="37" t="s">
        <v>3</v>
      </c>
      <c r="N50" s="36"/>
      <c r="O50" s="64">
        <v>78</v>
      </c>
      <c r="P50" s="107">
        <v>10.08</v>
      </c>
      <c r="Q50" s="107">
        <v>15.26</v>
      </c>
      <c r="R50" s="58" t="s">
        <v>3</v>
      </c>
      <c r="S50" s="6"/>
      <c r="T50" s="34">
        <v>9</v>
      </c>
      <c r="U50" s="69">
        <v>96</v>
      </c>
      <c r="V50" s="67">
        <v>12.2</v>
      </c>
      <c r="W50" s="6"/>
      <c r="X50" s="87" t="s">
        <v>269</v>
      </c>
      <c r="Y50" s="53" t="s">
        <v>173</v>
      </c>
      <c r="Z50" s="65">
        <v>14.5</v>
      </c>
      <c r="AA50" s="5"/>
      <c r="AB50" s="16" t="s">
        <v>35</v>
      </c>
      <c r="AC50" s="16" t="s">
        <v>10</v>
      </c>
      <c r="AD50" s="37" t="s">
        <v>3</v>
      </c>
      <c r="AE50" s="5"/>
      <c r="AF50" s="72" t="s">
        <v>49</v>
      </c>
      <c r="AG50" s="68">
        <v>18</v>
      </c>
      <c r="AH50" s="36"/>
      <c r="AI50" s="64">
        <v>9</v>
      </c>
      <c r="AJ50" s="107">
        <v>17.15</v>
      </c>
      <c r="AK50" s="107">
        <v>27</v>
      </c>
      <c r="AL50" s="64" t="s">
        <v>3</v>
      </c>
    </row>
    <row r="51" spans="1:38" ht="9" thickBot="1">
      <c r="A51" s="34">
        <v>58</v>
      </c>
      <c r="B51" s="69">
        <v>216</v>
      </c>
      <c r="C51" s="5">
        <v>9</v>
      </c>
      <c r="D51" s="24"/>
      <c r="E51" s="84" t="s">
        <v>238</v>
      </c>
      <c r="F51" s="49" t="s">
        <v>124</v>
      </c>
      <c r="G51" s="65">
        <v>39</v>
      </c>
      <c r="H51" s="5"/>
      <c r="I51" s="99">
        <v>34</v>
      </c>
      <c r="J51" s="100">
        <v>68</v>
      </c>
      <c r="K51" s="37" t="s">
        <v>15</v>
      </c>
      <c r="L51" s="66">
        <v>43.8</v>
      </c>
      <c r="M51" s="68">
        <v>59</v>
      </c>
      <c r="N51" s="36"/>
      <c r="O51" s="64">
        <v>76</v>
      </c>
      <c r="P51" s="107">
        <v>10.16</v>
      </c>
      <c r="Q51" s="107">
        <v>15.38</v>
      </c>
      <c r="R51" s="58">
        <v>17</v>
      </c>
      <c r="S51" s="6"/>
      <c r="T51" s="34">
        <v>8</v>
      </c>
      <c r="U51" s="69">
        <v>92</v>
      </c>
      <c r="V51" s="67">
        <f>12.4+0.4</f>
        <v>12.8</v>
      </c>
      <c r="W51" s="6"/>
      <c r="X51" s="87" t="s">
        <v>270</v>
      </c>
      <c r="Y51" s="53" t="s">
        <v>174</v>
      </c>
      <c r="Z51" s="65">
        <v>14</v>
      </c>
      <c r="AA51" s="5"/>
      <c r="AB51" s="16" t="s">
        <v>37</v>
      </c>
      <c r="AC51" s="16" t="s">
        <v>15</v>
      </c>
      <c r="AD51" s="16" t="s">
        <v>63</v>
      </c>
      <c r="AE51" s="5"/>
      <c r="AF51" s="72" t="s">
        <v>186</v>
      </c>
      <c r="AG51" s="68">
        <v>16</v>
      </c>
      <c r="AH51" s="36"/>
      <c r="AI51" s="64">
        <v>8</v>
      </c>
      <c r="AJ51" s="107">
        <v>17.3</v>
      </c>
      <c r="AK51" s="107">
        <v>27.25</v>
      </c>
      <c r="AL51" s="64" t="s">
        <v>3</v>
      </c>
    </row>
    <row r="52" spans="1:38" ht="9" thickBot="1">
      <c r="A52" s="34">
        <v>57</v>
      </c>
      <c r="B52" s="69">
        <v>214</v>
      </c>
      <c r="C52" s="5" t="s">
        <v>51</v>
      </c>
      <c r="D52" s="24"/>
      <c r="E52" s="84" t="s">
        <v>239</v>
      </c>
      <c r="F52" s="49" t="s">
        <v>125</v>
      </c>
      <c r="G52" s="65">
        <v>38.5</v>
      </c>
      <c r="H52" s="5"/>
      <c r="I52" s="99" t="s">
        <v>3</v>
      </c>
      <c r="J52" s="100">
        <v>67</v>
      </c>
      <c r="K52" s="37" t="s">
        <v>3</v>
      </c>
      <c r="L52" s="66">
        <v>44.4</v>
      </c>
      <c r="M52" s="37" t="s">
        <v>3</v>
      </c>
      <c r="N52" s="36"/>
      <c r="O52" s="64">
        <v>74</v>
      </c>
      <c r="P52" s="107">
        <v>10.24</v>
      </c>
      <c r="Q52" s="107">
        <v>15.5</v>
      </c>
      <c r="R52" s="58" t="s">
        <v>3</v>
      </c>
      <c r="S52" s="6"/>
      <c r="T52" s="34">
        <v>7</v>
      </c>
      <c r="U52" s="69">
        <v>88</v>
      </c>
      <c r="V52" s="67">
        <f>12.6+0.4</f>
        <v>13</v>
      </c>
      <c r="W52" s="6"/>
      <c r="X52" s="87" t="s">
        <v>127</v>
      </c>
      <c r="Y52" s="53" t="s">
        <v>175</v>
      </c>
      <c r="Z52" s="65">
        <v>13.5</v>
      </c>
      <c r="AA52" s="5"/>
      <c r="AB52" s="16" t="s">
        <v>38</v>
      </c>
      <c r="AC52" s="16" t="s">
        <v>21</v>
      </c>
      <c r="AD52" s="37" t="s">
        <v>3</v>
      </c>
      <c r="AE52" s="5"/>
      <c r="AF52" s="72" t="s">
        <v>187</v>
      </c>
      <c r="AG52" s="68">
        <v>14</v>
      </c>
      <c r="AH52" s="36"/>
      <c r="AI52" s="64">
        <v>7</v>
      </c>
      <c r="AJ52" s="107">
        <v>17.45</v>
      </c>
      <c r="AK52" s="107">
        <v>27.5</v>
      </c>
      <c r="AL52" s="64" t="s">
        <v>3</v>
      </c>
    </row>
    <row r="53" spans="1:38" ht="9" thickBot="1">
      <c r="A53" s="34">
        <v>56</v>
      </c>
      <c r="B53" s="69">
        <v>212</v>
      </c>
      <c r="C53" s="5" t="s">
        <v>51</v>
      </c>
      <c r="D53" s="24"/>
      <c r="E53" s="84" t="s">
        <v>240</v>
      </c>
      <c r="F53" s="49" t="s">
        <v>126</v>
      </c>
      <c r="G53" s="65">
        <v>38</v>
      </c>
      <c r="H53" s="5"/>
      <c r="I53" s="99">
        <v>33</v>
      </c>
      <c r="J53" s="100">
        <v>66</v>
      </c>
      <c r="K53" s="37" t="s">
        <v>3</v>
      </c>
      <c r="L53" s="66">
        <v>45</v>
      </c>
      <c r="M53" s="68">
        <v>58</v>
      </c>
      <c r="N53" s="36"/>
      <c r="O53" s="64">
        <v>72</v>
      </c>
      <c r="P53" s="107">
        <v>10.32</v>
      </c>
      <c r="Q53" s="107">
        <v>16.02</v>
      </c>
      <c r="R53" s="58" t="s">
        <v>3</v>
      </c>
      <c r="S53" s="6"/>
      <c r="T53" s="34">
        <v>6</v>
      </c>
      <c r="U53" s="69">
        <v>84</v>
      </c>
      <c r="V53" s="67">
        <f>12.8+0.4</f>
        <v>13.200000000000001</v>
      </c>
      <c r="W53" s="6"/>
      <c r="X53" s="87" t="s">
        <v>271</v>
      </c>
      <c r="Y53" s="53" t="s">
        <v>176</v>
      </c>
      <c r="Z53" s="65">
        <v>13</v>
      </c>
      <c r="AA53" s="5"/>
      <c r="AB53" s="16" t="s">
        <v>40</v>
      </c>
      <c r="AC53" s="16" t="s">
        <v>27</v>
      </c>
      <c r="AD53" s="16" t="s">
        <v>64</v>
      </c>
      <c r="AE53" s="5"/>
      <c r="AF53" s="72" t="s">
        <v>188</v>
      </c>
      <c r="AG53" s="68">
        <v>12</v>
      </c>
      <c r="AH53" s="36"/>
      <c r="AI53" s="64">
        <v>6</v>
      </c>
      <c r="AJ53" s="107">
        <v>18</v>
      </c>
      <c r="AK53" s="107">
        <v>28.2</v>
      </c>
      <c r="AL53" s="64">
        <v>2</v>
      </c>
    </row>
    <row r="54" spans="1:38" ht="9" thickBot="1">
      <c r="A54" s="34">
        <v>55</v>
      </c>
      <c r="B54" s="69">
        <v>210</v>
      </c>
      <c r="C54" s="5">
        <v>9.1</v>
      </c>
      <c r="D54" s="24"/>
      <c r="E54" s="84" t="s">
        <v>241</v>
      </c>
      <c r="F54" s="49" t="s">
        <v>127</v>
      </c>
      <c r="G54" s="65">
        <v>37.5</v>
      </c>
      <c r="H54" s="5"/>
      <c r="I54" s="99" t="s">
        <v>3</v>
      </c>
      <c r="J54" s="100">
        <v>65</v>
      </c>
      <c r="K54" s="37" t="s">
        <v>18</v>
      </c>
      <c r="L54" s="66">
        <v>45.8</v>
      </c>
      <c r="M54" s="37" t="s">
        <v>3</v>
      </c>
      <c r="N54" s="36"/>
      <c r="O54" s="64">
        <v>70</v>
      </c>
      <c r="P54" s="107">
        <v>10.4</v>
      </c>
      <c r="Q54" s="107">
        <v>16.14</v>
      </c>
      <c r="R54" s="58">
        <v>16</v>
      </c>
      <c r="S54" s="6"/>
      <c r="T54" s="34">
        <v>5</v>
      </c>
      <c r="U54" s="69">
        <v>80</v>
      </c>
      <c r="V54" s="67">
        <v>13.5</v>
      </c>
      <c r="W54" s="6"/>
      <c r="X54" s="87" t="s">
        <v>272</v>
      </c>
      <c r="Y54" s="53" t="s">
        <v>177</v>
      </c>
      <c r="Z54" s="65">
        <v>12.5</v>
      </c>
      <c r="AA54" s="5"/>
      <c r="AB54" s="16" t="s">
        <v>43</v>
      </c>
      <c r="AC54" s="16" t="s">
        <v>33</v>
      </c>
      <c r="AD54" s="37" t="s">
        <v>3</v>
      </c>
      <c r="AE54" s="5"/>
      <c r="AF54" s="72" t="s">
        <v>189</v>
      </c>
      <c r="AG54" s="68">
        <v>10</v>
      </c>
      <c r="AH54" s="36"/>
      <c r="AI54" s="64">
        <v>5</v>
      </c>
      <c r="AJ54" s="107">
        <v>18.2</v>
      </c>
      <c r="AK54" s="107">
        <v>28.5</v>
      </c>
      <c r="AL54" s="64" t="s">
        <v>3</v>
      </c>
    </row>
    <row r="55" spans="1:38" ht="9" thickBot="1">
      <c r="A55" s="34">
        <v>54</v>
      </c>
      <c r="B55" s="69">
        <v>208</v>
      </c>
      <c r="C55" s="5" t="s">
        <v>51</v>
      </c>
      <c r="D55" s="24"/>
      <c r="E55" s="84" t="s">
        <v>242</v>
      </c>
      <c r="F55" s="49" t="s">
        <v>128</v>
      </c>
      <c r="G55" s="65">
        <v>37</v>
      </c>
      <c r="H55" s="5"/>
      <c r="I55" s="99">
        <v>32</v>
      </c>
      <c r="J55" s="100">
        <v>64</v>
      </c>
      <c r="K55" s="37" t="s">
        <v>3</v>
      </c>
      <c r="L55" s="66">
        <v>46.6</v>
      </c>
      <c r="M55" s="68">
        <v>57</v>
      </c>
      <c r="N55" s="36"/>
      <c r="O55" s="64">
        <v>68</v>
      </c>
      <c r="P55" s="107">
        <v>10.48</v>
      </c>
      <c r="Q55" s="107">
        <v>16.26</v>
      </c>
      <c r="R55" s="58" t="s">
        <v>3</v>
      </c>
      <c r="S55" s="6"/>
      <c r="T55" s="34">
        <v>4</v>
      </c>
      <c r="U55" s="69">
        <v>76</v>
      </c>
      <c r="V55" s="67">
        <v>13.8</v>
      </c>
      <c r="W55" s="6"/>
      <c r="X55" s="87" t="s">
        <v>132</v>
      </c>
      <c r="Y55" s="53" t="s">
        <v>178</v>
      </c>
      <c r="Z55" s="65">
        <v>12</v>
      </c>
      <c r="AA55" s="5"/>
      <c r="AB55" s="16" t="s">
        <v>44</v>
      </c>
      <c r="AC55" s="16" t="s">
        <v>37</v>
      </c>
      <c r="AD55" s="16" t="s">
        <v>65</v>
      </c>
      <c r="AE55" s="5"/>
      <c r="AF55" s="72" t="s">
        <v>190</v>
      </c>
      <c r="AG55" s="68">
        <v>8</v>
      </c>
      <c r="AH55" s="36"/>
      <c r="AI55" s="64">
        <v>4</v>
      </c>
      <c r="AJ55" s="107">
        <v>18.4</v>
      </c>
      <c r="AK55" s="107">
        <v>29.25</v>
      </c>
      <c r="AL55" s="64" t="s">
        <v>3</v>
      </c>
    </row>
    <row r="56" spans="1:38" ht="9" thickBot="1">
      <c r="A56" s="34">
        <v>53</v>
      </c>
      <c r="B56" s="69">
        <v>206</v>
      </c>
      <c r="C56" s="5" t="s">
        <v>51</v>
      </c>
      <c r="D56" s="24"/>
      <c r="E56" s="84" t="s">
        <v>243</v>
      </c>
      <c r="F56" s="49" t="s">
        <v>129</v>
      </c>
      <c r="G56" s="65">
        <v>36.5</v>
      </c>
      <c r="H56" s="5"/>
      <c r="I56" s="99" t="s">
        <v>3</v>
      </c>
      <c r="J56" s="100">
        <v>63</v>
      </c>
      <c r="K56" s="37" t="s">
        <v>3</v>
      </c>
      <c r="L56" s="66">
        <v>47.4</v>
      </c>
      <c r="M56" s="37" t="s">
        <v>3</v>
      </c>
      <c r="N56" s="36"/>
      <c r="O56" s="64">
        <v>66</v>
      </c>
      <c r="P56" s="107">
        <v>10.56</v>
      </c>
      <c r="Q56" s="107">
        <v>16.38</v>
      </c>
      <c r="R56" s="58" t="s">
        <v>3</v>
      </c>
      <c r="S56" s="6"/>
      <c r="T56" s="34">
        <v>3</v>
      </c>
      <c r="U56" s="69">
        <v>71</v>
      </c>
      <c r="V56" s="67">
        <v>14.1</v>
      </c>
      <c r="W56" s="6"/>
      <c r="X56" s="87" t="s">
        <v>273</v>
      </c>
      <c r="Y56" s="53" t="s">
        <v>179</v>
      </c>
      <c r="Z56" s="65">
        <v>11</v>
      </c>
      <c r="AA56" s="5"/>
      <c r="AB56" s="16" t="s">
        <v>46</v>
      </c>
      <c r="AC56" s="16" t="s">
        <v>40</v>
      </c>
      <c r="AD56" s="37" t="s">
        <v>3</v>
      </c>
      <c r="AE56" s="5"/>
      <c r="AF56" s="72" t="s">
        <v>191</v>
      </c>
      <c r="AG56" s="68">
        <v>6</v>
      </c>
      <c r="AH56" s="36"/>
      <c r="AI56" s="64">
        <v>3</v>
      </c>
      <c r="AJ56" s="107">
        <v>19</v>
      </c>
      <c r="AK56" s="107">
        <v>30</v>
      </c>
      <c r="AL56" s="64" t="s">
        <v>3</v>
      </c>
    </row>
    <row r="57" spans="1:38" ht="9" thickBot="1">
      <c r="A57" s="34">
        <v>52</v>
      </c>
      <c r="B57" s="69">
        <v>204</v>
      </c>
      <c r="C57" s="5">
        <v>9.2</v>
      </c>
      <c r="D57" s="24"/>
      <c r="E57" s="84" t="s">
        <v>244</v>
      </c>
      <c r="F57" s="49" t="s">
        <v>130</v>
      </c>
      <c r="G57" s="65">
        <v>36</v>
      </c>
      <c r="H57" s="5"/>
      <c r="I57" s="99">
        <v>31</v>
      </c>
      <c r="J57" s="100">
        <v>62</v>
      </c>
      <c r="K57" s="34">
        <v>14</v>
      </c>
      <c r="L57" s="66">
        <v>48.2</v>
      </c>
      <c r="M57" s="68">
        <v>56</v>
      </c>
      <c r="N57" s="36"/>
      <c r="O57" s="64">
        <v>64</v>
      </c>
      <c r="P57" s="107">
        <v>11.04</v>
      </c>
      <c r="Q57" s="107">
        <v>16.5</v>
      </c>
      <c r="R57" s="58">
        <v>15</v>
      </c>
      <c r="S57" s="6"/>
      <c r="T57" s="34">
        <v>2</v>
      </c>
      <c r="U57" s="69">
        <v>66</v>
      </c>
      <c r="V57" s="67">
        <v>14.5</v>
      </c>
      <c r="W57" s="6"/>
      <c r="X57" s="87" t="s">
        <v>274</v>
      </c>
      <c r="Y57" s="53" t="s">
        <v>180</v>
      </c>
      <c r="Z57" s="65">
        <v>10</v>
      </c>
      <c r="AA57" s="5"/>
      <c r="AB57" s="16" t="s">
        <v>48</v>
      </c>
      <c r="AC57" s="16" t="s">
        <v>44</v>
      </c>
      <c r="AD57" s="16" t="s">
        <v>66</v>
      </c>
      <c r="AE57" s="5"/>
      <c r="AF57" s="72" t="s">
        <v>192</v>
      </c>
      <c r="AG57" s="68">
        <v>4</v>
      </c>
      <c r="AH57" s="36"/>
      <c r="AI57" s="64">
        <v>2</v>
      </c>
      <c r="AJ57" s="107">
        <v>19.3</v>
      </c>
      <c r="AK57" s="107">
        <v>30.5</v>
      </c>
      <c r="AL57" s="64">
        <v>1</v>
      </c>
    </row>
    <row r="58" spans="1:38" ht="15" customHeight="1" thickBot="1">
      <c r="A58" s="38">
        <v>51</v>
      </c>
      <c r="B58" s="14">
        <v>202</v>
      </c>
      <c r="C58" s="8" t="s">
        <v>51</v>
      </c>
      <c r="D58" s="24"/>
      <c r="E58" s="84" t="s">
        <v>245</v>
      </c>
      <c r="F58" s="49" t="s">
        <v>131</v>
      </c>
      <c r="G58" s="65">
        <v>35.5</v>
      </c>
      <c r="H58" s="8"/>
      <c r="I58" s="103" t="s">
        <v>3</v>
      </c>
      <c r="J58" s="104">
        <v>61</v>
      </c>
      <c r="K58" s="37" t="s">
        <v>3</v>
      </c>
      <c r="L58" s="66">
        <v>49</v>
      </c>
      <c r="M58" s="39" t="s">
        <v>3</v>
      </c>
      <c r="N58" s="40"/>
      <c r="O58" s="64">
        <v>62</v>
      </c>
      <c r="P58" s="107">
        <v>11.12</v>
      </c>
      <c r="Q58" s="107">
        <v>17.02</v>
      </c>
      <c r="R58" s="59" t="s">
        <v>3</v>
      </c>
      <c r="S58" s="6"/>
      <c r="T58" s="38">
        <v>1</v>
      </c>
      <c r="U58" s="69">
        <v>60</v>
      </c>
      <c r="V58" s="75">
        <v>15</v>
      </c>
      <c r="W58" s="6"/>
      <c r="X58" s="87" t="s">
        <v>275</v>
      </c>
      <c r="Y58" s="54" t="s">
        <v>181</v>
      </c>
      <c r="Z58" s="76">
        <v>8</v>
      </c>
      <c r="AA58" s="8"/>
      <c r="AB58" s="77" t="s">
        <v>50</v>
      </c>
      <c r="AC58" s="105" t="s">
        <v>48</v>
      </c>
      <c r="AD58" s="77" t="s">
        <v>67</v>
      </c>
      <c r="AE58" s="8"/>
      <c r="AF58" s="78" t="s">
        <v>193</v>
      </c>
      <c r="AG58" s="79">
        <v>2</v>
      </c>
      <c r="AH58" s="40"/>
      <c r="AI58" s="80">
        <v>1</v>
      </c>
      <c r="AJ58" s="107">
        <v>20</v>
      </c>
      <c r="AK58" s="107">
        <v>32</v>
      </c>
      <c r="AL58" s="64" t="s">
        <v>3</v>
      </c>
    </row>
    <row r="59" spans="1:38" ht="15" customHeight="1">
      <c r="A59" s="23"/>
      <c r="B59" s="23"/>
      <c r="C59" s="24"/>
      <c r="D59" s="41"/>
      <c r="E59" s="41"/>
      <c r="F59" s="41"/>
      <c r="G59" s="24"/>
      <c r="H59" s="24"/>
      <c r="I59" s="91"/>
      <c r="J59" s="91"/>
      <c r="K59" s="24"/>
      <c r="L59" s="24"/>
      <c r="M59" s="24"/>
      <c r="N59" s="24"/>
      <c r="O59" s="24"/>
      <c r="P59" s="24"/>
      <c r="Q59" s="24"/>
      <c r="R59" s="24"/>
      <c r="S59" s="24"/>
      <c r="T59" s="42"/>
      <c r="U59" s="42"/>
      <c r="V59" s="42"/>
      <c r="W59" s="42"/>
      <c r="X59" s="8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22"/>
    </row>
    <row r="60" spans="1:56" ht="4.5" customHeight="1">
      <c r="A60" s="10"/>
      <c r="B60" s="10"/>
      <c r="C60" s="10"/>
      <c r="D60" s="15"/>
      <c r="E60" s="15"/>
      <c r="F60" s="15"/>
      <c r="G60" s="15"/>
      <c r="H60" s="15"/>
      <c r="I60" s="91"/>
      <c r="J60" s="91"/>
      <c r="K60" s="15"/>
      <c r="L60" s="15"/>
      <c r="M60" s="242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4"/>
      <c r="AH60" s="244"/>
      <c r="AI60" s="244"/>
      <c r="AJ60" s="244"/>
      <c r="AK60" s="244"/>
      <c r="AL60" s="244"/>
      <c r="AM60" s="242"/>
      <c r="AN60" s="243"/>
      <c r="AO60" s="243"/>
      <c r="AP60" s="243"/>
      <c r="AQ60" s="243"/>
      <c r="AR60" s="243"/>
      <c r="AS60" s="243"/>
      <c r="AT60" s="243"/>
      <c r="AU60" s="243"/>
      <c r="AV60" s="243"/>
      <c r="AW60" s="243"/>
      <c r="AX60" s="243"/>
      <c r="AY60" s="243"/>
      <c r="AZ60" s="243"/>
      <c r="BA60" s="243"/>
      <c r="BB60" s="244"/>
      <c r="BC60" s="244"/>
      <c r="BD60" s="244"/>
    </row>
    <row r="61" spans="1:56" ht="6.75" customHeight="1">
      <c r="A61" s="11"/>
      <c r="B61" s="251"/>
      <c r="C61" s="251"/>
      <c r="D61" s="251"/>
      <c r="E61" s="47"/>
      <c r="F61" s="47"/>
      <c r="G61" s="20"/>
      <c r="H61" s="20"/>
      <c r="I61" s="20"/>
      <c r="J61" s="20"/>
      <c r="K61" s="10"/>
      <c r="L61" s="10"/>
      <c r="M61" s="245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4"/>
      <c r="AH61" s="244"/>
      <c r="AI61" s="244"/>
      <c r="AJ61" s="244"/>
      <c r="AK61" s="244"/>
      <c r="AL61" s="244"/>
      <c r="AM61" s="245"/>
      <c r="AN61" s="243"/>
      <c r="AO61" s="243"/>
      <c r="AP61" s="243"/>
      <c r="AQ61" s="243"/>
      <c r="AR61" s="243"/>
      <c r="AS61" s="243"/>
      <c r="AT61" s="243"/>
      <c r="AU61" s="243"/>
      <c r="AV61" s="243"/>
      <c r="AW61" s="243"/>
      <c r="AX61" s="243"/>
      <c r="AY61" s="243"/>
      <c r="AZ61" s="243"/>
      <c r="BA61" s="243"/>
      <c r="BB61" s="244"/>
      <c r="BC61" s="244"/>
      <c r="BD61" s="244"/>
    </row>
    <row r="62" spans="1:38" ht="12.75">
      <c r="A62" s="12"/>
      <c r="B62" s="12"/>
      <c r="AL62" s="13"/>
    </row>
  </sheetData>
  <sheetProtection/>
  <mergeCells count="40">
    <mergeCell ref="P5:Q6"/>
    <mergeCell ref="Q7:Q8"/>
    <mergeCell ref="AG5:AG8"/>
    <mergeCell ref="AI5:AI8"/>
    <mergeCell ref="AL5:AL8"/>
    <mergeCell ref="X6:X8"/>
    <mergeCell ref="Y6:Y8"/>
    <mergeCell ref="Z5:Z8"/>
    <mergeCell ref="AD5:AD8"/>
    <mergeCell ref="AE5:AF8"/>
    <mergeCell ref="AM60:BD61"/>
    <mergeCell ref="D1:Z1"/>
    <mergeCell ref="K2:U2"/>
    <mergeCell ref="V3:AH3"/>
    <mergeCell ref="B61:D61"/>
    <mergeCell ref="M60:AL61"/>
    <mergeCell ref="C5:F5"/>
    <mergeCell ref="I5:J5"/>
    <mergeCell ref="AJ5:AK6"/>
    <mergeCell ref="AK7:AK8"/>
    <mergeCell ref="A5:A8"/>
    <mergeCell ref="V5:Y5"/>
    <mergeCell ref="L5:L8"/>
    <mergeCell ref="P7:P8"/>
    <mergeCell ref="U6:U8"/>
    <mergeCell ref="V6:V8"/>
    <mergeCell ref="G5:G8"/>
    <mergeCell ref="K5:K8"/>
    <mergeCell ref="M5:M8"/>
    <mergeCell ref="O5:O8"/>
    <mergeCell ref="AJ7:AJ8"/>
    <mergeCell ref="C6:C8"/>
    <mergeCell ref="E6:E8"/>
    <mergeCell ref="F6:F8"/>
    <mergeCell ref="I6:J6"/>
    <mergeCell ref="B6:B8"/>
    <mergeCell ref="R5:R8"/>
    <mergeCell ref="AB5:AC5"/>
    <mergeCell ref="AB6:AC6"/>
    <mergeCell ref="T5:T8"/>
  </mergeCells>
  <printOptions/>
  <pageMargins left="0.7874015748031497" right="0.1968503937007874" top="0.1968503937007874" bottom="0.1968503937007874" header="0" footer="0"/>
  <pageSetup fitToHeight="1" fitToWidth="1" horizontalDpi="300" verticalDpi="3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K64"/>
  <sheetViews>
    <sheetView view="pageBreakPreview" zoomScale="79" zoomScaleNormal="200" zoomScaleSheetLayoutView="79" zoomScalePageLayoutView="0" workbookViewId="0" topLeftCell="A1">
      <selection activeCell="D3" sqref="D3:AD3"/>
    </sheetView>
  </sheetViews>
  <sheetFormatPr defaultColWidth="9.00390625" defaultRowHeight="12.75"/>
  <cols>
    <col min="1" max="1" width="1.12109375" style="112" customWidth="1"/>
    <col min="2" max="3" width="5.25390625" style="114" customWidth="1"/>
    <col min="4" max="4" width="5.25390625" style="113" customWidth="1"/>
    <col min="5" max="5" width="4.125" style="113" hidden="1" customWidth="1"/>
    <col min="6" max="6" width="4.125" style="113" customWidth="1"/>
    <col min="7" max="7" width="4.00390625" style="113" customWidth="1"/>
    <col min="8" max="8" width="5.875" style="113" customWidth="1"/>
    <col min="9" max="9" width="1.25" style="113" hidden="1" customWidth="1"/>
    <col min="10" max="10" width="5.875" style="113" customWidth="1"/>
    <col min="11" max="11" width="0.2421875" style="113" hidden="1" customWidth="1"/>
    <col min="12" max="12" width="5.125" style="113" customWidth="1"/>
    <col min="13" max="13" width="6.25390625" style="113" customWidth="1"/>
    <col min="14" max="14" width="6.125" style="113" customWidth="1"/>
    <col min="15" max="15" width="7.375" style="113" customWidth="1"/>
    <col min="16" max="16" width="1.37890625" style="113" hidden="1" customWidth="1"/>
    <col min="17" max="17" width="7.125" style="113" customWidth="1"/>
    <col min="18" max="18" width="6.375" style="113" customWidth="1"/>
    <col min="19" max="19" width="5.625" style="113" customWidth="1"/>
    <col min="20" max="20" width="3.625" style="113" bestFit="1" customWidth="1"/>
    <col min="21" max="21" width="4.25390625" style="113" customWidth="1"/>
    <col min="22" max="22" width="4.375" style="113" customWidth="1"/>
    <col min="23" max="23" width="4.375" style="112" hidden="1" customWidth="1"/>
    <col min="24" max="24" width="4.375" style="112" customWidth="1"/>
    <col min="25" max="25" width="5.375" style="112" customWidth="1"/>
    <col min="26" max="26" width="6.375" style="112" customWidth="1"/>
    <col min="27" max="27" width="5.875" style="112" hidden="1" customWidth="1"/>
    <col min="28" max="29" width="4.75390625" style="112" customWidth="1"/>
    <col min="30" max="30" width="5.75390625" style="112" customWidth="1"/>
    <col min="31" max="31" width="3.875" style="112" hidden="1" customWidth="1"/>
    <col min="32" max="33" width="6.625" style="112" customWidth="1"/>
    <col min="34" max="34" width="1.12109375" style="112" hidden="1" customWidth="1"/>
    <col min="35" max="35" width="5.375" style="112" customWidth="1"/>
    <col min="36" max="36" width="6.375" style="112" customWidth="1"/>
    <col min="37" max="37" width="0.37109375" style="112" customWidth="1"/>
    <col min="38" max="38" width="2.25390625" style="112" hidden="1" customWidth="1"/>
    <col min="39" max="39" width="0.6171875" style="112" hidden="1" customWidth="1"/>
    <col min="40" max="40" width="3.25390625" style="112" customWidth="1"/>
    <col min="41" max="16384" width="9.125" style="112" customWidth="1"/>
  </cols>
  <sheetData>
    <row r="1" spans="2:18" ht="15.75" customHeight="1">
      <c r="B1" s="278"/>
      <c r="C1" s="278"/>
      <c r="D1" s="278"/>
      <c r="R1" s="217"/>
    </row>
    <row r="2" spans="2:20" ht="8.25" hidden="1">
      <c r="B2" s="216"/>
      <c r="T2" s="119"/>
    </row>
    <row r="3" spans="4:33" ht="30.75" customHeight="1">
      <c r="D3" s="248" t="s">
        <v>395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F3" s="281"/>
      <c r="AG3" s="282"/>
    </row>
    <row r="4" spans="2:36" s="188" customFormat="1" ht="11.25" customHeight="1">
      <c r="B4" s="215" t="s">
        <v>394</v>
      </c>
      <c r="C4" s="215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45"/>
      <c r="R4" s="29"/>
      <c r="S4" s="213"/>
      <c r="T4" s="28" t="s">
        <v>393</v>
      </c>
      <c r="U4" s="28"/>
      <c r="V4" s="206"/>
      <c r="W4" s="212"/>
      <c r="X4" s="212"/>
      <c r="Y4" s="212"/>
      <c r="Z4" s="212"/>
      <c r="AA4" s="212"/>
      <c r="AB4" s="212"/>
      <c r="AC4" s="212"/>
      <c r="AD4" s="212"/>
      <c r="AE4" s="211"/>
      <c r="AF4" s="211"/>
      <c r="AG4" s="211"/>
      <c r="AH4" s="211"/>
      <c r="AI4" s="211"/>
      <c r="AJ4" s="3"/>
    </row>
    <row r="5" spans="2:36" s="188" customFormat="1" ht="25.5" customHeight="1">
      <c r="B5" s="279" t="s">
        <v>0</v>
      </c>
      <c r="C5" s="210" t="s">
        <v>392</v>
      </c>
      <c r="D5" s="262" t="s">
        <v>60</v>
      </c>
      <c r="E5" s="263"/>
      <c r="F5" s="263"/>
      <c r="G5" s="264"/>
      <c r="H5" s="284" t="s">
        <v>381</v>
      </c>
      <c r="I5" s="203"/>
      <c r="J5" s="284" t="s">
        <v>390</v>
      </c>
      <c r="K5" s="203"/>
      <c r="L5" s="267" t="s">
        <v>389</v>
      </c>
      <c r="M5" s="272" t="s">
        <v>388</v>
      </c>
      <c r="N5" s="272" t="s">
        <v>57</v>
      </c>
      <c r="O5" s="273" t="s">
        <v>69</v>
      </c>
      <c r="P5" s="208"/>
      <c r="Q5" s="207" t="s">
        <v>282</v>
      </c>
      <c r="R5" s="267" t="s">
        <v>391</v>
      </c>
      <c r="S5" s="206"/>
      <c r="T5" s="265" t="s">
        <v>0</v>
      </c>
      <c r="U5" s="205"/>
      <c r="V5" s="262" t="s">
        <v>60</v>
      </c>
      <c r="W5" s="263"/>
      <c r="X5" s="263"/>
      <c r="Y5" s="264"/>
      <c r="Z5" s="204"/>
      <c r="AA5" s="203"/>
      <c r="AB5" s="267" t="s">
        <v>390</v>
      </c>
      <c r="AC5" s="267" t="s">
        <v>389</v>
      </c>
      <c r="AD5" s="267" t="s">
        <v>388</v>
      </c>
      <c r="AE5" s="201"/>
      <c r="AF5" s="271" t="s">
        <v>57</v>
      </c>
      <c r="AG5" s="275" t="s">
        <v>387</v>
      </c>
      <c r="AH5" s="199"/>
      <c r="AI5" s="198" t="s">
        <v>282</v>
      </c>
      <c r="AJ5" s="269" t="s">
        <v>386</v>
      </c>
    </row>
    <row r="6" spans="2:36" s="188" customFormat="1" ht="40.5" customHeight="1">
      <c r="B6" s="280"/>
      <c r="C6" s="189" t="s">
        <v>384</v>
      </c>
      <c r="D6" s="195" t="s">
        <v>385</v>
      </c>
      <c r="E6" s="195"/>
      <c r="F6" s="195" t="s">
        <v>383</v>
      </c>
      <c r="G6" s="195" t="s">
        <v>382</v>
      </c>
      <c r="H6" s="285"/>
      <c r="I6" s="194"/>
      <c r="J6" s="285"/>
      <c r="K6" s="195"/>
      <c r="L6" s="268"/>
      <c r="M6" s="272"/>
      <c r="N6" s="272"/>
      <c r="O6" s="274"/>
      <c r="P6" s="194"/>
      <c r="Q6" s="197" t="s">
        <v>283</v>
      </c>
      <c r="R6" s="268"/>
      <c r="S6" s="196"/>
      <c r="T6" s="266"/>
      <c r="U6" s="193" t="s">
        <v>384</v>
      </c>
      <c r="V6" s="195" t="s">
        <v>72</v>
      </c>
      <c r="W6" s="195"/>
      <c r="X6" s="195" t="s">
        <v>383</v>
      </c>
      <c r="Y6" s="195" t="s">
        <v>382</v>
      </c>
      <c r="Z6" s="195" t="s">
        <v>381</v>
      </c>
      <c r="AA6" s="194"/>
      <c r="AB6" s="268"/>
      <c r="AC6" s="268"/>
      <c r="AD6" s="268"/>
      <c r="AE6" s="192"/>
      <c r="AF6" s="271"/>
      <c r="AG6" s="276"/>
      <c r="AH6" s="191"/>
      <c r="AI6" s="190" t="s">
        <v>283</v>
      </c>
      <c r="AJ6" s="270"/>
    </row>
    <row r="7" spans="2:36" s="165" customFormat="1" ht="10.5" customHeight="1">
      <c r="B7" s="173">
        <v>100</v>
      </c>
      <c r="C7" s="178">
        <v>250</v>
      </c>
      <c r="D7" s="161">
        <v>7.8</v>
      </c>
      <c r="E7" s="177"/>
      <c r="F7" s="170" t="s">
        <v>196</v>
      </c>
      <c r="G7" s="177">
        <v>0.00474537037037037</v>
      </c>
      <c r="H7" s="168">
        <v>65</v>
      </c>
      <c r="I7" s="168"/>
      <c r="J7" s="33" t="s">
        <v>361</v>
      </c>
      <c r="K7" s="109"/>
      <c r="L7" s="187" t="s">
        <v>380</v>
      </c>
      <c r="M7" s="155">
        <v>40</v>
      </c>
      <c r="N7" s="168">
        <v>29</v>
      </c>
      <c r="O7" s="186">
        <v>85</v>
      </c>
      <c r="P7" s="57"/>
      <c r="Q7" s="149">
        <v>8.5</v>
      </c>
      <c r="R7" s="57">
        <v>120</v>
      </c>
      <c r="S7" s="141"/>
      <c r="T7" s="173">
        <v>50</v>
      </c>
      <c r="U7" s="178">
        <v>200</v>
      </c>
      <c r="V7" s="168" t="s">
        <v>51</v>
      </c>
      <c r="W7" s="171"/>
      <c r="X7" s="170" t="s">
        <v>251</v>
      </c>
      <c r="Y7" s="169">
        <v>0.3819444444444444</v>
      </c>
      <c r="Z7" s="168">
        <v>35</v>
      </c>
      <c r="AA7" s="168"/>
      <c r="AB7" s="33" t="s">
        <v>42</v>
      </c>
      <c r="AC7" s="33" t="s">
        <v>379</v>
      </c>
      <c r="AD7" s="17" t="s">
        <v>8</v>
      </c>
      <c r="AE7" s="168"/>
      <c r="AF7" s="168">
        <v>50</v>
      </c>
      <c r="AG7" s="178">
        <v>50</v>
      </c>
      <c r="AH7" s="185"/>
      <c r="AI7" s="149">
        <v>15.1</v>
      </c>
      <c r="AJ7" s="185">
        <v>40</v>
      </c>
    </row>
    <row r="8" spans="2:36" ht="9" customHeight="1">
      <c r="B8" s="155">
        <v>99</v>
      </c>
      <c r="C8" s="162">
        <v>249</v>
      </c>
      <c r="D8" s="161" t="s">
        <v>2</v>
      </c>
      <c r="E8" s="152"/>
      <c r="F8" s="137" t="s">
        <v>197</v>
      </c>
      <c r="G8" s="152">
        <v>0.004768518518518518</v>
      </c>
      <c r="H8" s="144">
        <v>64</v>
      </c>
      <c r="I8" s="144"/>
      <c r="J8" s="37" t="s">
        <v>3</v>
      </c>
      <c r="K8" s="16"/>
      <c r="L8" s="16" t="s">
        <v>3</v>
      </c>
      <c r="M8" s="37" t="s">
        <v>3</v>
      </c>
      <c r="N8" s="144">
        <v>29.2</v>
      </c>
      <c r="O8" s="157">
        <v>84</v>
      </c>
      <c r="P8" s="184"/>
      <c r="Q8" s="149">
        <v>8.56</v>
      </c>
      <c r="R8" s="64">
        <v>118</v>
      </c>
      <c r="S8" s="141"/>
      <c r="T8" s="155">
        <v>49</v>
      </c>
      <c r="U8" s="162">
        <v>198</v>
      </c>
      <c r="V8" s="161">
        <v>9.5</v>
      </c>
      <c r="W8" s="153"/>
      <c r="X8" s="137" t="s">
        <v>252</v>
      </c>
      <c r="Y8" s="151">
        <v>0.3861111111111111</v>
      </c>
      <c r="Z8" s="144">
        <v>34.4</v>
      </c>
      <c r="AA8" s="144"/>
      <c r="AB8" s="37" t="s">
        <v>3</v>
      </c>
      <c r="AC8" s="37" t="s">
        <v>378</v>
      </c>
      <c r="AD8" s="37" t="s">
        <v>3</v>
      </c>
      <c r="AE8" s="144"/>
      <c r="AF8" s="144">
        <v>51</v>
      </c>
      <c r="AG8" s="163" t="s">
        <v>3</v>
      </c>
      <c r="AH8" s="36"/>
      <c r="AI8" s="149">
        <v>15.22</v>
      </c>
      <c r="AJ8" s="36">
        <v>39</v>
      </c>
    </row>
    <row r="9" spans="2:36" ht="11.25">
      <c r="B9" s="155">
        <v>98</v>
      </c>
      <c r="C9" s="162">
        <v>248</v>
      </c>
      <c r="D9" s="161" t="s">
        <v>2</v>
      </c>
      <c r="E9" s="152"/>
      <c r="F9" s="137" t="s">
        <v>198</v>
      </c>
      <c r="G9" s="152">
        <v>0.004791666666666667</v>
      </c>
      <c r="H9" s="144">
        <v>63</v>
      </c>
      <c r="I9" s="144"/>
      <c r="J9" s="37" t="s">
        <v>3</v>
      </c>
      <c r="K9" s="16"/>
      <c r="L9" s="16" t="s">
        <v>377</v>
      </c>
      <c r="M9" s="37" t="s">
        <v>3</v>
      </c>
      <c r="N9" s="144">
        <v>29.4</v>
      </c>
      <c r="O9" s="157">
        <v>83</v>
      </c>
      <c r="P9" s="64"/>
      <c r="Q9" s="149">
        <v>9.02</v>
      </c>
      <c r="R9" s="64">
        <v>116</v>
      </c>
      <c r="S9" s="141"/>
      <c r="T9" s="155">
        <v>48</v>
      </c>
      <c r="U9" s="162">
        <v>196</v>
      </c>
      <c r="V9" s="144" t="s">
        <v>51</v>
      </c>
      <c r="W9" s="153"/>
      <c r="X9" s="137" t="s">
        <v>253</v>
      </c>
      <c r="Y9" s="151">
        <v>0.39027777777777783</v>
      </c>
      <c r="Z9" s="144">
        <v>33.8</v>
      </c>
      <c r="AA9" s="144"/>
      <c r="AB9" s="37" t="s">
        <v>52</v>
      </c>
      <c r="AC9" s="37" t="s">
        <v>376</v>
      </c>
      <c r="AD9" s="16" t="s">
        <v>9</v>
      </c>
      <c r="AE9" s="144"/>
      <c r="AF9" s="144">
        <v>52</v>
      </c>
      <c r="AG9" s="150">
        <v>49</v>
      </c>
      <c r="AH9" s="36"/>
      <c r="AI9" s="149">
        <v>15.34</v>
      </c>
      <c r="AJ9" s="36">
        <v>38</v>
      </c>
    </row>
    <row r="10" spans="2:36" ht="11.25">
      <c r="B10" s="155">
        <v>97</v>
      </c>
      <c r="C10" s="162">
        <v>247</v>
      </c>
      <c r="D10" s="161">
        <v>7.9</v>
      </c>
      <c r="E10" s="152"/>
      <c r="F10" s="137" t="s">
        <v>199</v>
      </c>
      <c r="G10" s="152">
        <v>0.004814814814814815</v>
      </c>
      <c r="H10" s="144">
        <v>62</v>
      </c>
      <c r="I10" s="144"/>
      <c r="J10" s="37" t="s">
        <v>360</v>
      </c>
      <c r="K10" s="180"/>
      <c r="L10" s="182" t="s">
        <v>3</v>
      </c>
      <c r="M10" s="155">
        <v>39</v>
      </c>
      <c r="N10" s="144">
        <v>29.6</v>
      </c>
      <c r="O10" s="157">
        <v>82</v>
      </c>
      <c r="P10" s="64"/>
      <c r="Q10" s="149">
        <v>9.08</v>
      </c>
      <c r="R10" s="64">
        <v>114</v>
      </c>
      <c r="S10" s="141"/>
      <c r="T10" s="155">
        <v>47</v>
      </c>
      <c r="U10" s="162">
        <v>194</v>
      </c>
      <c r="V10" s="144" t="s">
        <v>2</v>
      </c>
      <c r="W10" s="153"/>
      <c r="X10" s="137" t="s">
        <v>254</v>
      </c>
      <c r="Y10" s="151">
        <v>0.39444444444444454</v>
      </c>
      <c r="Z10" s="144">
        <v>33.2</v>
      </c>
      <c r="AA10" s="144"/>
      <c r="AB10" s="37" t="s">
        <v>3</v>
      </c>
      <c r="AC10" s="37" t="s">
        <v>375</v>
      </c>
      <c r="AD10" s="37" t="s">
        <v>3</v>
      </c>
      <c r="AE10" s="144"/>
      <c r="AF10" s="144">
        <v>53</v>
      </c>
      <c r="AG10" s="163" t="s">
        <v>3</v>
      </c>
      <c r="AH10" s="36"/>
      <c r="AI10" s="149">
        <v>15.47</v>
      </c>
      <c r="AJ10" s="36">
        <v>37</v>
      </c>
    </row>
    <row r="11" spans="2:36" ht="11.25">
      <c r="B11" s="155">
        <v>96</v>
      </c>
      <c r="C11" s="162">
        <v>246</v>
      </c>
      <c r="D11" s="161" t="s">
        <v>2</v>
      </c>
      <c r="E11" s="152"/>
      <c r="F11" s="137" t="s">
        <v>200</v>
      </c>
      <c r="G11" s="152">
        <v>0.004837962962962963</v>
      </c>
      <c r="H11" s="144">
        <v>61</v>
      </c>
      <c r="I11" s="144"/>
      <c r="J11" s="37" t="s">
        <v>3</v>
      </c>
      <c r="K11" s="16"/>
      <c r="L11" s="16" t="s">
        <v>374</v>
      </c>
      <c r="M11" s="37" t="s">
        <v>3</v>
      </c>
      <c r="N11" s="144">
        <v>29.8</v>
      </c>
      <c r="O11" s="157">
        <v>81</v>
      </c>
      <c r="P11" s="64"/>
      <c r="Q11" s="149">
        <v>9.04</v>
      </c>
      <c r="R11" s="64">
        <v>112</v>
      </c>
      <c r="S11" s="141"/>
      <c r="T11" s="155">
        <v>46</v>
      </c>
      <c r="U11" s="162">
        <v>192</v>
      </c>
      <c r="V11" s="144">
        <v>9.6</v>
      </c>
      <c r="W11" s="153"/>
      <c r="X11" s="137" t="s">
        <v>255</v>
      </c>
      <c r="Y11" s="151">
        <v>0.39861111111111125</v>
      </c>
      <c r="Z11" s="144">
        <v>32.6</v>
      </c>
      <c r="AA11" s="144"/>
      <c r="AB11" s="37" t="s">
        <v>53</v>
      </c>
      <c r="AC11" s="37" t="s">
        <v>373</v>
      </c>
      <c r="AD11" s="16" t="s">
        <v>10</v>
      </c>
      <c r="AE11" s="144"/>
      <c r="AF11" s="144">
        <v>54</v>
      </c>
      <c r="AG11" s="150">
        <v>48</v>
      </c>
      <c r="AH11" s="36"/>
      <c r="AI11" s="149">
        <v>16</v>
      </c>
      <c r="AJ11" s="36">
        <v>36</v>
      </c>
    </row>
    <row r="12" spans="2:36" s="141" customFormat="1" ht="11.25">
      <c r="B12" s="155">
        <v>95</v>
      </c>
      <c r="C12" s="162">
        <v>245</v>
      </c>
      <c r="D12" s="161" t="s">
        <v>2</v>
      </c>
      <c r="E12" s="152"/>
      <c r="F12" s="137" t="s">
        <v>201</v>
      </c>
      <c r="G12" s="152">
        <v>0.004861111111111111</v>
      </c>
      <c r="H12" s="144">
        <v>60</v>
      </c>
      <c r="I12" s="144"/>
      <c r="J12" s="37" t="s">
        <v>3</v>
      </c>
      <c r="K12" s="180"/>
      <c r="L12" s="180" t="s">
        <v>3</v>
      </c>
      <c r="M12" s="37" t="s">
        <v>3</v>
      </c>
      <c r="N12" s="144">
        <v>30</v>
      </c>
      <c r="O12" s="157">
        <v>80</v>
      </c>
      <c r="P12" s="64"/>
      <c r="Q12" s="149">
        <v>9.2</v>
      </c>
      <c r="R12" s="64">
        <v>110</v>
      </c>
      <c r="T12" s="155">
        <v>45</v>
      </c>
      <c r="U12" s="162">
        <v>190</v>
      </c>
      <c r="V12" s="144" t="s">
        <v>2</v>
      </c>
      <c r="W12" s="153"/>
      <c r="X12" s="137" t="s">
        <v>256</v>
      </c>
      <c r="Y12" s="151">
        <v>0.40277777777777796</v>
      </c>
      <c r="Z12" s="144">
        <v>32</v>
      </c>
      <c r="AA12" s="144"/>
      <c r="AB12" s="37" t="s">
        <v>3</v>
      </c>
      <c r="AC12" s="37" t="s">
        <v>372</v>
      </c>
      <c r="AD12" s="37" t="s">
        <v>3</v>
      </c>
      <c r="AE12" s="144"/>
      <c r="AF12" s="144">
        <v>55</v>
      </c>
      <c r="AG12" s="163" t="s">
        <v>3</v>
      </c>
      <c r="AH12" s="36"/>
      <c r="AI12" s="149">
        <v>16.15</v>
      </c>
      <c r="AJ12" s="36">
        <v>35</v>
      </c>
    </row>
    <row r="13" spans="2:36" ht="11.25">
      <c r="B13" s="155">
        <v>94</v>
      </c>
      <c r="C13" s="162">
        <v>244</v>
      </c>
      <c r="D13" s="161">
        <v>8</v>
      </c>
      <c r="E13" s="152"/>
      <c r="F13" s="137" t="s">
        <v>202</v>
      </c>
      <c r="G13" s="152">
        <v>0.004884259259259259</v>
      </c>
      <c r="H13" s="144">
        <v>59</v>
      </c>
      <c r="I13" s="144"/>
      <c r="J13" s="37" t="s">
        <v>357</v>
      </c>
      <c r="K13" s="16"/>
      <c r="L13" s="164" t="s">
        <v>371</v>
      </c>
      <c r="M13" s="155">
        <v>38</v>
      </c>
      <c r="N13" s="144">
        <v>30.2</v>
      </c>
      <c r="O13" s="157">
        <v>79</v>
      </c>
      <c r="P13" s="64"/>
      <c r="Q13" s="149">
        <v>9.26</v>
      </c>
      <c r="R13" s="64">
        <v>108</v>
      </c>
      <c r="S13" s="141"/>
      <c r="T13" s="155">
        <v>44</v>
      </c>
      <c r="U13" s="162">
        <v>188</v>
      </c>
      <c r="V13" s="144" t="s">
        <v>51</v>
      </c>
      <c r="W13" s="153"/>
      <c r="X13" s="137" t="s">
        <v>370</v>
      </c>
      <c r="Y13" s="151">
        <v>0.40694444444444466</v>
      </c>
      <c r="Z13" s="144">
        <v>31.4</v>
      </c>
      <c r="AA13" s="144"/>
      <c r="AB13" s="37" t="s">
        <v>54</v>
      </c>
      <c r="AC13" s="37" t="s">
        <v>369</v>
      </c>
      <c r="AD13" s="16" t="s">
        <v>12</v>
      </c>
      <c r="AE13" s="144"/>
      <c r="AF13" s="144">
        <v>56</v>
      </c>
      <c r="AG13" s="150">
        <v>47</v>
      </c>
      <c r="AH13" s="36"/>
      <c r="AI13" s="149">
        <v>16.3</v>
      </c>
      <c r="AJ13" s="36">
        <v>34</v>
      </c>
    </row>
    <row r="14" spans="2:36" ht="11.25">
      <c r="B14" s="155">
        <v>93</v>
      </c>
      <c r="C14" s="162">
        <v>243</v>
      </c>
      <c r="D14" s="161" t="s">
        <v>2</v>
      </c>
      <c r="E14" s="152"/>
      <c r="F14" s="137" t="s">
        <v>203</v>
      </c>
      <c r="G14" s="152">
        <v>0.004907407407407407</v>
      </c>
      <c r="H14" s="144">
        <v>58</v>
      </c>
      <c r="I14" s="144"/>
      <c r="J14" s="37" t="s">
        <v>3</v>
      </c>
      <c r="K14" s="180"/>
      <c r="L14" s="180" t="s">
        <v>3</v>
      </c>
      <c r="M14" s="37" t="s">
        <v>3</v>
      </c>
      <c r="N14" s="144">
        <v>30.4</v>
      </c>
      <c r="O14" s="157">
        <v>78</v>
      </c>
      <c r="P14" s="64"/>
      <c r="Q14" s="149">
        <v>9.32</v>
      </c>
      <c r="R14" s="64">
        <v>106</v>
      </c>
      <c r="S14" s="141"/>
      <c r="T14" s="155">
        <v>43</v>
      </c>
      <c r="U14" s="162">
        <v>186</v>
      </c>
      <c r="V14" s="144">
        <v>9.7</v>
      </c>
      <c r="W14" s="153"/>
      <c r="X14" s="137" t="s">
        <v>368</v>
      </c>
      <c r="Y14" s="151">
        <v>0.41111111111111137</v>
      </c>
      <c r="Z14" s="144">
        <v>30.8</v>
      </c>
      <c r="AA14" s="144"/>
      <c r="AB14" s="37" t="s">
        <v>3</v>
      </c>
      <c r="AC14" s="37" t="s">
        <v>367</v>
      </c>
      <c r="AD14" s="37" t="s">
        <v>3</v>
      </c>
      <c r="AE14" s="144"/>
      <c r="AF14" s="144">
        <v>57</v>
      </c>
      <c r="AG14" s="163" t="s">
        <v>3</v>
      </c>
      <c r="AH14" s="36"/>
      <c r="AI14" s="149">
        <v>16.45</v>
      </c>
      <c r="AJ14" s="36">
        <v>33</v>
      </c>
    </row>
    <row r="15" spans="2:36" ht="11.25">
      <c r="B15" s="155">
        <v>92</v>
      </c>
      <c r="C15" s="162">
        <v>242</v>
      </c>
      <c r="D15" s="161" t="s">
        <v>2</v>
      </c>
      <c r="E15" s="152"/>
      <c r="F15" s="137" t="s">
        <v>204</v>
      </c>
      <c r="G15" s="152">
        <v>0.004930555555555555</v>
      </c>
      <c r="H15" s="144">
        <v>57</v>
      </c>
      <c r="I15" s="144"/>
      <c r="J15" s="37" t="s">
        <v>3</v>
      </c>
      <c r="K15" s="16"/>
      <c r="L15" s="16" t="s">
        <v>366</v>
      </c>
      <c r="M15" s="37" t="s">
        <v>3</v>
      </c>
      <c r="N15" s="144">
        <v>30.6</v>
      </c>
      <c r="O15" s="157">
        <v>77</v>
      </c>
      <c r="P15" s="64"/>
      <c r="Q15" s="149">
        <v>9.38</v>
      </c>
      <c r="R15" s="64">
        <v>104</v>
      </c>
      <c r="S15" s="174"/>
      <c r="T15" s="155">
        <v>42</v>
      </c>
      <c r="U15" s="162">
        <v>184</v>
      </c>
      <c r="V15" s="144" t="s">
        <v>51</v>
      </c>
      <c r="W15" s="153"/>
      <c r="X15" s="137" t="s">
        <v>258</v>
      </c>
      <c r="Y15" s="151">
        <v>0.4152777777777781</v>
      </c>
      <c r="Z15" s="144">
        <v>30.2</v>
      </c>
      <c r="AA15" s="144"/>
      <c r="AB15" s="37" t="s">
        <v>55</v>
      </c>
      <c r="AC15" s="37" t="s">
        <v>365</v>
      </c>
      <c r="AD15" s="16" t="s">
        <v>15</v>
      </c>
      <c r="AE15" s="144"/>
      <c r="AF15" s="144">
        <v>58</v>
      </c>
      <c r="AG15" s="150">
        <v>46</v>
      </c>
      <c r="AH15" s="36"/>
      <c r="AI15" s="149">
        <v>17</v>
      </c>
      <c r="AJ15" s="36">
        <v>32</v>
      </c>
    </row>
    <row r="16" spans="2:36" ht="11.25">
      <c r="B16" s="155">
        <v>91</v>
      </c>
      <c r="C16" s="162">
        <v>241</v>
      </c>
      <c r="D16" s="161">
        <v>8.1</v>
      </c>
      <c r="E16" s="152"/>
      <c r="F16" s="137" t="s">
        <v>205</v>
      </c>
      <c r="G16" s="152">
        <v>0.004953703703703704</v>
      </c>
      <c r="H16" s="144">
        <v>56</v>
      </c>
      <c r="I16" s="144"/>
      <c r="J16" s="37" t="s">
        <v>356</v>
      </c>
      <c r="K16" s="180"/>
      <c r="L16" s="182" t="s">
        <v>3</v>
      </c>
      <c r="M16" s="173">
        <v>37</v>
      </c>
      <c r="N16" s="144">
        <v>30.8</v>
      </c>
      <c r="O16" s="175">
        <v>76</v>
      </c>
      <c r="P16" s="64"/>
      <c r="Q16" s="149">
        <v>9.44</v>
      </c>
      <c r="R16" s="64">
        <v>102</v>
      </c>
      <c r="S16" s="141"/>
      <c r="T16" s="155">
        <v>41</v>
      </c>
      <c r="U16" s="162">
        <v>182</v>
      </c>
      <c r="V16" s="144" t="s">
        <v>2</v>
      </c>
      <c r="W16" s="153"/>
      <c r="X16" s="137" t="s">
        <v>364</v>
      </c>
      <c r="Y16" s="151">
        <v>0.4194444444444448</v>
      </c>
      <c r="Z16" s="144">
        <v>29.6</v>
      </c>
      <c r="AA16" s="144"/>
      <c r="AB16" s="37" t="s">
        <v>3</v>
      </c>
      <c r="AC16" s="37" t="s">
        <v>363</v>
      </c>
      <c r="AD16" s="37" t="s">
        <v>3</v>
      </c>
      <c r="AE16" s="144"/>
      <c r="AF16" s="144">
        <v>59</v>
      </c>
      <c r="AG16" s="163" t="s">
        <v>3</v>
      </c>
      <c r="AH16" s="36"/>
      <c r="AI16" s="149">
        <v>17.15</v>
      </c>
      <c r="AJ16" s="36">
        <v>31</v>
      </c>
    </row>
    <row r="17" spans="2:36" s="165" customFormat="1" ht="11.25">
      <c r="B17" s="173">
        <v>90</v>
      </c>
      <c r="C17" s="178">
        <v>240</v>
      </c>
      <c r="D17" s="161" t="s">
        <v>2</v>
      </c>
      <c r="E17" s="177"/>
      <c r="F17" s="170" t="s">
        <v>206</v>
      </c>
      <c r="G17" s="177">
        <v>0.004976851851851852</v>
      </c>
      <c r="H17" s="168">
        <v>55</v>
      </c>
      <c r="I17" s="168"/>
      <c r="J17" s="33" t="s">
        <v>3</v>
      </c>
      <c r="K17" s="33"/>
      <c r="L17" s="33" t="s">
        <v>362</v>
      </c>
      <c r="M17" s="37" t="s">
        <v>3</v>
      </c>
      <c r="N17" s="168">
        <v>31</v>
      </c>
      <c r="O17" s="175">
        <v>75</v>
      </c>
      <c r="P17" s="57"/>
      <c r="Q17" s="149">
        <v>9.5</v>
      </c>
      <c r="R17" s="57">
        <v>100</v>
      </c>
      <c r="S17" s="174"/>
      <c r="T17" s="173">
        <v>40</v>
      </c>
      <c r="U17" s="178">
        <v>180</v>
      </c>
      <c r="V17" s="168">
        <v>9.8</v>
      </c>
      <c r="W17" s="171"/>
      <c r="X17" s="177">
        <v>0.003125</v>
      </c>
      <c r="Y17" s="169">
        <v>0.4236111111111115</v>
      </c>
      <c r="Z17" s="168">
        <v>29</v>
      </c>
      <c r="AA17" s="168"/>
      <c r="AB17" s="33" t="s">
        <v>1</v>
      </c>
      <c r="AC17" s="33" t="s">
        <v>361</v>
      </c>
      <c r="AD17" s="17" t="s">
        <v>18</v>
      </c>
      <c r="AE17" s="168"/>
      <c r="AF17" s="168" t="s">
        <v>11</v>
      </c>
      <c r="AG17" s="166">
        <v>45</v>
      </c>
      <c r="AH17" s="35"/>
      <c r="AI17" s="149">
        <v>17.3</v>
      </c>
      <c r="AJ17" s="35">
        <v>30</v>
      </c>
    </row>
    <row r="18" spans="2:36" ht="11.25">
      <c r="B18" s="155">
        <v>89</v>
      </c>
      <c r="C18" s="162">
        <v>239</v>
      </c>
      <c r="D18" s="161" t="s">
        <v>2</v>
      </c>
      <c r="E18" s="152"/>
      <c r="F18" s="137" t="s">
        <v>207</v>
      </c>
      <c r="G18" s="152">
        <v>0.005</v>
      </c>
      <c r="H18" s="144">
        <v>54.5</v>
      </c>
      <c r="I18" s="144"/>
      <c r="J18" s="37" t="s">
        <v>3</v>
      </c>
      <c r="K18" s="180"/>
      <c r="L18" s="180" t="s">
        <v>3</v>
      </c>
      <c r="M18" s="37" t="s">
        <v>3</v>
      </c>
      <c r="N18" s="144">
        <v>31.2</v>
      </c>
      <c r="O18" s="157">
        <v>74</v>
      </c>
      <c r="P18" s="64"/>
      <c r="Q18" s="149">
        <v>9.57</v>
      </c>
      <c r="R18" s="64">
        <v>98</v>
      </c>
      <c r="S18" s="141"/>
      <c r="T18" s="155">
        <v>39</v>
      </c>
      <c r="U18" s="178">
        <v>178</v>
      </c>
      <c r="V18" s="144" t="s">
        <v>2</v>
      </c>
      <c r="W18" s="153"/>
      <c r="X18" s="152">
        <v>0.00315972222222222</v>
      </c>
      <c r="Y18" s="151">
        <v>0.4284722222222222</v>
      </c>
      <c r="Z18" s="144">
        <v>28.4</v>
      </c>
      <c r="AA18" s="144"/>
      <c r="AB18" s="37" t="s">
        <v>3</v>
      </c>
      <c r="AC18" s="37" t="s">
        <v>360</v>
      </c>
      <c r="AD18" s="37" t="s">
        <v>3</v>
      </c>
      <c r="AE18" s="144"/>
      <c r="AF18" s="133" t="s">
        <v>14</v>
      </c>
      <c r="AG18" s="163" t="s">
        <v>3</v>
      </c>
      <c r="AH18" s="36"/>
      <c r="AI18" s="149">
        <v>17.45</v>
      </c>
      <c r="AJ18" s="36">
        <v>29</v>
      </c>
    </row>
    <row r="19" spans="2:36" ht="11.25">
      <c r="B19" s="155">
        <v>88</v>
      </c>
      <c r="C19" s="162">
        <v>238</v>
      </c>
      <c r="D19" s="161">
        <v>8.2</v>
      </c>
      <c r="E19" s="152"/>
      <c r="F19" s="137" t="s">
        <v>208</v>
      </c>
      <c r="G19" s="152">
        <v>0.005023148148148148</v>
      </c>
      <c r="H19" s="144">
        <v>54</v>
      </c>
      <c r="I19" s="144"/>
      <c r="J19" s="37" t="s">
        <v>354</v>
      </c>
      <c r="K19" s="16"/>
      <c r="L19" s="164" t="s">
        <v>359</v>
      </c>
      <c r="M19" s="155">
        <v>36</v>
      </c>
      <c r="N19" s="144">
        <v>31.3</v>
      </c>
      <c r="O19" s="157">
        <v>73</v>
      </c>
      <c r="P19" s="64"/>
      <c r="Q19" s="149">
        <v>10.04</v>
      </c>
      <c r="R19" s="64">
        <v>96</v>
      </c>
      <c r="S19" s="141"/>
      <c r="T19" s="155">
        <v>38</v>
      </c>
      <c r="U19" s="162">
        <v>176</v>
      </c>
      <c r="V19" s="144" t="s">
        <v>358</v>
      </c>
      <c r="W19" s="153"/>
      <c r="X19" s="152">
        <v>0.003194444444444442</v>
      </c>
      <c r="Y19" s="151">
        <v>0.4333333333333329</v>
      </c>
      <c r="Z19" s="144">
        <v>27.8</v>
      </c>
      <c r="AA19" s="144"/>
      <c r="AB19" s="37" t="s">
        <v>4</v>
      </c>
      <c r="AC19" s="37" t="s">
        <v>357</v>
      </c>
      <c r="AD19" s="16" t="s">
        <v>21</v>
      </c>
      <c r="AE19" s="144"/>
      <c r="AF19" s="183" t="s">
        <v>17</v>
      </c>
      <c r="AG19" s="150">
        <v>44</v>
      </c>
      <c r="AH19" s="36"/>
      <c r="AI19" s="149">
        <v>18</v>
      </c>
      <c r="AJ19" s="36">
        <v>28</v>
      </c>
    </row>
    <row r="20" spans="2:36" ht="11.25">
      <c r="B20" s="155">
        <v>87</v>
      </c>
      <c r="C20" s="162">
        <v>237</v>
      </c>
      <c r="D20" s="161" t="s">
        <v>2</v>
      </c>
      <c r="E20" s="152"/>
      <c r="F20" s="137" t="s">
        <v>209</v>
      </c>
      <c r="G20" s="152">
        <v>0.005046296296296296</v>
      </c>
      <c r="H20" s="144">
        <v>53.5</v>
      </c>
      <c r="I20" s="144"/>
      <c r="J20" s="37" t="s">
        <v>3</v>
      </c>
      <c r="K20" s="180"/>
      <c r="L20" s="180" t="s">
        <v>3</v>
      </c>
      <c r="M20" s="37" t="s">
        <v>3</v>
      </c>
      <c r="N20" s="144">
        <v>31.6</v>
      </c>
      <c r="O20" s="157">
        <v>72</v>
      </c>
      <c r="P20" s="64"/>
      <c r="Q20" s="149">
        <v>10.11</v>
      </c>
      <c r="R20" s="64">
        <v>94</v>
      </c>
      <c r="S20" s="174"/>
      <c r="T20" s="155">
        <v>37</v>
      </c>
      <c r="U20" s="162">
        <v>174</v>
      </c>
      <c r="V20" s="144">
        <v>9.9</v>
      </c>
      <c r="W20" s="153"/>
      <c r="X20" s="152">
        <v>0.003229166666666664</v>
      </c>
      <c r="Y20" s="151">
        <v>0.4381944444444436</v>
      </c>
      <c r="Z20" s="144">
        <v>27.2</v>
      </c>
      <c r="AA20" s="144"/>
      <c r="AB20" s="37" t="s">
        <v>3</v>
      </c>
      <c r="AC20" s="37" t="s">
        <v>356</v>
      </c>
      <c r="AD20" s="37" t="s">
        <v>3</v>
      </c>
      <c r="AE20" s="144"/>
      <c r="AF20" s="133" t="s">
        <v>20</v>
      </c>
      <c r="AG20" s="163" t="s">
        <v>3</v>
      </c>
      <c r="AH20" s="36"/>
      <c r="AI20" s="149">
        <v>18.15</v>
      </c>
      <c r="AJ20" s="36">
        <v>27</v>
      </c>
    </row>
    <row r="21" spans="2:36" ht="11.25">
      <c r="B21" s="155">
        <v>86</v>
      </c>
      <c r="C21" s="162">
        <v>236</v>
      </c>
      <c r="D21" s="161" t="s">
        <v>2</v>
      </c>
      <c r="E21" s="152"/>
      <c r="F21" s="137" t="s">
        <v>210</v>
      </c>
      <c r="G21" s="152">
        <v>0.005069444444444444</v>
      </c>
      <c r="H21" s="144">
        <v>53</v>
      </c>
      <c r="I21" s="144"/>
      <c r="J21" s="37" t="s">
        <v>3</v>
      </c>
      <c r="K21" s="16"/>
      <c r="L21" s="16" t="s">
        <v>355</v>
      </c>
      <c r="M21" s="37" t="s">
        <v>3</v>
      </c>
      <c r="N21" s="144">
        <v>31.9</v>
      </c>
      <c r="O21" s="157">
        <v>71</v>
      </c>
      <c r="P21" s="64"/>
      <c r="Q21" s="149">
        <v>10.18</v>
      </c>
      <c r="R21" s="64">
        <v>92</v>
      </c>
      <c r="S21" s="141"/>
      <c r="T21" s="155">
        <v>36</v>
      </c>
      <c r="U21" s="162">
        <v>172</v>
      </c>
      <c r="V21" s="144" t="s">
        <v>51</v>
      </c>
      <c r="W21" s="153"/>
      <c r="X21" s="152">
        <v>0.0032638888888888856</v>
      </c>
      <c r="Y21" s="151">
        <v>0.4430555555555543</v>
      </c>
      <c r="Z21" s="144">
        <v>26.6</v>
      </c>
      <c r="AA21" s="144"/>
      <c r="AB21" s="37" t="s">
        <v>5</v>
      </c>
      <c r="AC21" s="37" t="s">
        <v>354</v>
      </c>
      <c r="AD21" s="16" t="s">
        <v>24</v>
      </c>
      <c r="AE21" s="144"/>
      <c r="AF21" s="144" t="s">
        <v>23</v>
      </c>
      <c r="AG21" s="150">
        <v>43</v>
      </c>
      <c r="AH21" s="36"/>
      <c r="AI21" s="149">
        <v>18.3</v>
      </c>
      <c r="AJ21" s="36">
        <v>26</v>
      </c>
    </row>
    <row r="22" spans="2:36" ht="11.25">
      <c r="B22" s="155">
        <v>85</v>
      </c>
      <c r="C22" s="181">
        <v>235</v>
      </c>
      <c r="D22" s="161">
        <v>8.3</v>
      </c>
      <c r="E22" s="152"/>
      <c r="F22" s="137" t="s">
        <v>211</v>
      </c>
      <c r="G22" s="152">
        <v>0.005092592592592592</v>
      </c>
      <c r="H22" s="144">
        <v>52.5</v>
      </c>
      <c r="I22" s="144"/>
      <c r="J22" s="37" t="s">
        <v>353</v>
      </c>
      <c r="K22" s="180"/>
      <c r="L22" s="182" t="s">
        <v>3</v>
      </c>
      <c r="M22" s="155">
        <v>35</v>
      </c>
      <c r="N22" s="144">
        <v>32.2</v>
      </c>
      <c r="O22" s="157">
        <v>70</v>
      </c>
      <c r="P22" s="64"/>
      <c r="Q22" s="149">
        <v>10.25</v>
      </c>
      <c r="R22" s="64">
        <v>90</v>
      </c>
      <c r="S22" s="141"/>
      <c r="T22" s="155">
        <v>35</v>
      </c>
      <c r="U22" s="181">
        <v>170</v>
      </c>
      <c r="V22" s="144" t="s">
        <v>2</v>
      </c>
      <c r="W22" s="153"/>
      <c r="X22" s="152">
        <v>0.003298611111111108</v>
      </c>
      <c r="Y22" s="151">
        <v>0.447916666666665</v>
      </c>
      <c r="Z22" s="144">
        <v>26</v>
      </c>
      <c r="AA22" s="144"/>
      <c r="AB22" s="37" t="s">
        <v>3</v>
      </c>
      <c r="AC22" s="37" t="s">
        <v>353</v>
      </c>
      <c r="AD22" s="37" t="s">
        <v>3</v>
      </c>
      <c r="AE22" s="144"/>
      <c r="AF22" s="133" t="s">
        <v>26</v>
      </c>
      <c r="AG22" s="163" t="s">
        <v>3</v>
      </c>
      <c r="AH22" s="36"/>
      <c r="AI22" s="149">
        <v>18.45</v>
      </c>
      <c r="AJ22" s="36">
        <v>25</v>
      </c>
    </row>
    <row r="23" spans="2:36" ht="11.25">
      <c r="B23" s="155">
        <v>84</v>
      </c>
      <c r="C23" s="162">
        <v>234</v>
      </c>
      <c r="D23" s="161" t="s">
        <v>2</v>
      </c>
      <c r="E23" s="152"/>
      <c r="F23" s="137" t="s">
        <v>212</v>
      </c>
      <c r="G23" s="152">
        <v>0.005115740740740741</v>
      </c>
      <c r="H23" s="144">
        <v>52</v>
      </c>
      <c r="I23" s="144"/>
      <c r="J23" s="37" t="s">
        <v>3</v>
      </c>
      <c r="K23" s="16"/>
      <c r="L23" s="16" t="s">
        <v>352</v>
      </c>
      <c r="M23" s="37" t="s">
        <v>3</v>
      </c>
      <c r="N23" s="144">
        <v>32.5</v>
      </c>
      <c r="O23" s="157">
        <v>69</v>
      </c>
      <c r="P23" s="64"/>
      <c r="Q23" s="149">
        <v>10.32</v>
      </c>
      <c r="R23" s="64">
        <v>88</v>
      </c>
      <c r="S23" s="141"/>
      <c r="T23" s="155">
        <v>34</v>
      </c>
      <c r="U23" s="162">
        <v>168</v>
      </c>
      <c r="V23" s="144">
        <v>10</v>
      </c>
      <c r="W23" s="153"/>
      <c r="X23" s="152">
        <v>0.0033333333333333296</v>
      </c>
      <c r="Y23" s="151">
        <v>0.4527777777777757</v>
      </c>
      <c r="Z23" s="144">
        <v>25.4</v>
      </c>
      <c r="AA23" s="144"/>
      <c r="AB23" s="37" t="s">
        <v>6</v>
      </c>
      <c r="AC23" s="37" t="s">
        <v>351</v>
      </c>
      <c r="AD23" s="16" t="s">
        <v>27</v>
      </c>
      <c r="AE23" s="144"/>
      <c r="AF23" s="133" t="s">
        <v>28</v>
      </c>
      <c r="AG23" s="150">
        <v>42</v>
      </c>
      <c r="AH23" s="36"/>
      <c r="AI23" s="149">
        <v>19</v>
      </c>
      <c r="AJ23" s="36">
        <v>24</v>
      </c>
    </row>
    <row r="24" spans="2:36" ht="11.25">
      <c r="B24" s="155">
        <v>83</v>
      </c>
      <c r="C24" s="162">
        <v>233</v>
      </c>
      <c r="D24" s="161" t="s">
        <v>2</v>
      </c>
      <c r="E24" s="152"/>
      <c r="F24" s="137" t="s">
        <v>213</v>
      </c>
      <c r="G24" s="152">
        <v>0.005138888888888889</v>
      </c>
      <c r="H24" s="144">
        <v>51.5</v>
      </c>
      <c r="I24" s="144"/>
      <c r="J24" s="37" t="s">
        <v>3</v>
      </c>
      <c r="K24" s="180"/>
      <c r="L24" s="180" t="s">
        <v>3</v>
      </c>
      <c r="M24" s="37" t="s">
        <v>3</v>
      </c>
      <c r="N24" s="144">
        <v>32.8</v>
      </c>
      <c r="O24" s="157">
        <v>68</v>
      </c>
      <c r="P24" s="64"/>
      <c r="Q24" s="149">
        <v>10.39</v>
      </c>
      <c r="R24" s="64">
        <v>86</v>
      </c>
      <c r="S24" s="141"/>
      <c r="T24" s="155">
        <v>33</v>
      </c>
      <c r="U24" s="162">
        <v>166</v>
      </c>
      <c r="V24" s="144" t="s">
        <v>2</v>
      </c>
      <c r="W24" s="153"/>
      <c r="X24" s="152">
        <v>0.003368055555555552</v>
      </c>
      <c r="Y24" s="151">
        <v>0.4576388888888865</v>
      </c>
      <c r="Z24" s="144">
        <v>24.8</v>
      </c>
      <c r="AA24" s="144"/>
      <c r="AB24" s="37" t="s">
        <v>3</v>
      </c>
      <c r="AC24" s="37" t="s">
        <v>348</v>
      </c>
      <c r="AD24" s="37" t="s">
        <v>3</v>
      </c>
      <c r="AE24" s="144"/>
      <c r="AF24" s="133" t="s">
        <v>29</v>
      </c>
      <c r="AG24" s="163" t="s">
        <v>3</v>
      </c>
      <c r="AH24" s="36"/>
      <c r="AI24" s="149">
        <v>19.15</v>
      </c>
      <c r="AJ24" s="36">
        <v>23</v>
      </c>
    </row>
    <row r="25" spans="2:36" ht="11.25">
      <c r="B25" s="155">
        <v>82</v>
      </c>
      <c r="C25" s="162">
        <v>232</v>
      </c>
      <c r="D25" s="161">
        <v>8.4</v>
      </c>
      <c r="E25" s="152"/>
      <c r="F25" s="137" t="s">
        <v>214</v>
      </c>
      <c r="G25" s="152">
        <v>0.005162037037037037</v>
      </c>
      <c r="H25" s="144">
        <v>51</v>
      </c>
      <c r="I25" s="144"/>
      <c r="J25" s="37" t="s">
        <v>351</v>
      </c>
      <c r="K25" s="16"/>
      <c r="L25" s="164" t="s">
        <v>350</v>
      </c>
      <c r="M25" s="155">
        <v>34</v>
      </c>
      <c r="N25" s="144">
        <v>33.2</v>
      </c>
      <c r="O25" s="157">
        <v>67</v>
      </c>
      <c r="P25" s="64"/>
      <c r="Q25" s="149">
        <v>10.46</v>
      </c>
      <c r="R25" s="64">
        <v>84</v>
      </c>
      <c r="S25" s="141"/>
      <c r="T25" s="155">
        <v>32</v>
      </c>
      <c r="U25" s="162">
        <v>164</v>
      </c>
      <c r="V25" s="144">
        <v>10.1</v>
      </c>
      <c r="W25" s="153"/>
      <c r="X25" s="152">
        <v>0.0034027777777777737</v>
      </c>
      <c r="Y25" s="151">
        <v>0.4624999999999972</v>
      </c>
      <c r="Z25" s="144">
        <v>24.2</v>
      </c>
      <c r="AA25" s="144"/>
      <c r="AB25" s="37" t="s">
        <v>7</v>
      </c>
      <c r="AC25" s="37" t="s">
        <v>346</v>
      </c>
      <c r="AD25" s="16" t="s">
        <v>30</v>
      </c>
      <c r="AE25" s="144"/>
      <c r="AF25" s="133" t="s">
        <v>31</v>
      </c>
      <c r="AG25" s="150">
        <v>41</v>
      </c>
      <c r="AH25" s="36"/>
      <c r="AI25" s="149">
        <v>19.3</v>
      </c>
      <c r="AJ25" s="36">
        <v>22</v>
      </c>
    </row>
    <row r="26" spans="2:36" ht="11.25">
      <c r="B26" s="155">
        <v>81</v>
      </c>
      <c r="C26" s="162">
        <v>231</v>
      </c>
      <c r="D26" s="161" t="s">
        <v>2</v>
      </c>
      <c r="E26" s="152"/>
      <c r="F26" s="137" t="s">
        <v>215</v>
      </c>
      <c r="G26" s="152">
        <v>0.005185185185185185</v>
      </c>
      <c r="H26" s="144">
        <v>50.5</v>
      </c>
      <c r="I26" s="144"/>
      <c r="J26" s="37" t="s">
        <v>3</v>
      </c>
      <c r="K26" s="180"/>
      <c r="L26" s="180" t="s">
        <v>3</v>
      </c>
      <c r="M26" s="37" t="s">
        <v>3</v>
      </c>
      <c r="N26" s="144">
        <v>33.6</v>
      </c>
      <c r="O26" s="157">
        <v>66</v>
      </c>
      <c r="P26" s="64"/>
      <c r="Q26" s="149">
        <v>10.53</v>
      </c>
      <c r="R26" s="64">
        <v>82</v>
      </c>
      <c r="S26" s="141"/>
      <c r="T26" s="155">
        <v>31</v>
      </c>
      <c r="U26" s="162">
        <v>162</v>
      </c>
      <c r="V26" s="144" t="s">
        <v>2</v>
      </c>
      <c r="W26" s="153"/>
      <c r="X26" s="152">
        <v>0.0034375</v>
      </c>
      <c r="Y26" s="151">
        <v>0.4673611111111079</v>
      </c>
      <c r="Z26" s="144">
        <v>23.6</v>
      </c>
      <c r="AA26" s="144"/>
      <c r="AB26" s="37" t="s">
        <v>3</v>
      </c>
      <c r="AC26" s="37" t="s">
        <v>340</v>
      </c>
      <c r="AD26" s="37" t="s">
        <v>3</v>
      </c>
      <c r="AE26" s="144"/>
      <c r="AF26" s="133" t="s">
        <v>32</v>
      </c>
      <c r="AG26" s="163" t="s">
        <v>3</v>
      </c>
      <c r="AH26" s="36"/>
      <c r="AI26" s="149">
        <v>19.45</v>
      </c>
      <c r="AJ26" s="36">
        <v>21</v>
      </c>
    </row>
    <row r="27" spans="2:36" s="165" customFormat="1" ht="11.25">
      <c r="B27" s="173">
        <v>80</v>
      </c>
      <c r="C27" s="178">
        <v>230</v>
      </c>
      <c r="D27" s="161" t="s">
        <v>2</v>
      </c>
      <c r="E27" s="177"/>
      <c r="F27" s="170" t="s">
        <v>216</v>
      </c>
      <c r="G27" s="177">
        <v>0.005208333333333413</v>
      </c>
      <c r="H27" s="168">
        <v>50</v>
      </c>
      <c r="I27" s="168"/>
      <c r="J27" s="33" t="s">
        <v>3</v>
      </c>
      <c r="K27" s="33"/>
      <c r="L27" s="163" t="s">
        <v>349</v>
      </c>
      <c r="M27" s="37" t="s">
        <v>3</v>
      </c>
      <c r="N27" s="168">
        <v>34</v>
      </c>
      <c r="O27" s="175">
        <v>65</v>
      </c>
      <c r="P27" s="57"/>
      <c r="Q27" s="149">
        <v>11</v>
      </c>
      <c r="R27" s="57">
        <v>80</v>
      </c>
      <c r="S27" s="174"/>
      <c r="T27" s="173">
        <v>30</v>
      </c>
      <c r="U27" s="178">
        <v>160</v>
      </c>
      <c r="V27" s="168">
        <v>10.2</v>
      </c>
      <c r="W27" s="171"/>
      <c r="X27" s="177">
        <v>0.0034722222222222177</v>
      </c>
      <c r="Y27" s="169">
        <v>0.4722222222222186</v>
      </c>
      <c r="Z27" s="168">
        <v>23</v>
      </c>
      <c r="AA27" s="168"/>
      <c r="AB27" s="33" t="s">
        <v>8</v>
      </c>
      <c r="AC27" s="33" t="s">
        <v>334</v>
      </c>
      <c r="AD27" s="17" t="s">
        <v>33</v>
      </c>
      <c r="AE27" s="168"/>
      <c r="AF27" s="167" t="s">
        <v>34</v>
      </c>
      <c r="AG27" s="166">
        <v>40</v>
      </c>
      <c r="AH27" s="35"/>
      <c r="AI27" s="149">
        <v>20</v>
      </c>
      <c r="AJ27" s="35">
        <v>20</v>
      </c>
    </row>
    <row r="28" spans="2:36" ht="11.25">
      <c r="B28" s="155">
        <v>79</v>
      </c>
      <c r="C28" s="162">
        <v>229</v>
      </c>
      <c r="D28" s="161">
        <v>8.5</v>
      </c>
      <c r="E28" s="152"/>
      <c r="F28" s="137" t="s">
        <v>217</v>
      </c>
      <c r="G28" s="152">
        <v>0.005243055555555644</v>
      </c>
      <c r="H28" s="144">
        <v>49.5</v>
      </c>
      <c r="I28" s="144"/>
      <c r="J28" s="37" t="s">
        <v>348</v>
      </c>
      <c r="K28" s="180"/>
      <c r="L28" s="180" t="s">
        <v>3</v>
      </c>
      <c r="M28" s="37" t="s">
        <v>304</v>
      </c>
      <c r="N28" s="144">
        <v>34.4</v>
      </c>
      <c r="O28" s="163" t="s">
        <v>3</v>
      </c>
      <c r="P28" s="64"/>
      <c r="Q28" s="149">
        <v>11.07</v>
      </c>
      <c r="R28" s="64">
        <v>78</v>
      </c>
      <c r="S28" s="141"/>
      <c r="T28" s="155">
        <v>29</v>
      </c>
      <c r="U28" s="162">
        <v>157</v>
      </c>
      <c r="V28" s="144">
        <v>10.3</v>
      </c>
      <c r="W28" s="153"/>
      <c r="X28" s="152">
        <v>0.0035185185185185185</v>
      </c>
      <c r="Y28" s="151">
        <v>0.4777777777777778</v>
      </c>
      <c r="Z28" s="144">
        <v>22.4</v>
      </c>
      <c r="AA28" s="144"/>
      <c r="AB28" s="37" t="s">
        <v>3</v>
      </c>
      <c r="AC28" s="37" t="s">
        <v>328</v>
      </c>
      <c r="AD28" s="37" t="s">
        <v>3</v>
      </c>
      <c r="AE28" s="144"/>
      <c r="AF28" s="133" t="s">
        <v>292</v>
      </c>
      <c r="AG28" s="179" t="s">
        <v>3</v>
      </c>
      <c r="AH28" s="36"/>
      <c r="AI28" s="149">
        <v>20.15</v>
      </c>
      <c r="AJ28" s="36">
        <v>19</v>
      </c>
    </row>
    <row r="29" spans="2:36" ht="11.25">
      <c r="B29" s="155">
        <v>78</v>
      </c>
      <c r="C29" s="162">
        <v>228</v>
      </c>
      <c r="D29" s="161" t="s">
        <v>2</v>
      </c>
      <c r="E29" s="152"/>
      <c r="F29" s="137" t="s">
        <v>218</v>
      </c>
      <c r="G29" s="152">
        <v>0.005277777777777875</v>
      </c>
      <c r="H29" s="144">
        <v>49</v>
      </c>
      <c r="I29" s="144"/>
      <c r="J29" s="37" t="s">
        <v>3</v>
      </c>
      <c r="K29" s="16"/>
      <c r="L29" s="164" t="s">
        <v>347</v>
      </c>
      <c r="M29" s="37" t="s">
        <v>3</v>
      </c>
      <c r="N29" s="144">
        <v>34.8</v>
      </c>
      <c r="O29" s="157">
        <v>64</v>
      </c>
      <c r="P29" s="64"/>
      <c r="Q29" s="149">
        <v>11.14</v>
      </c>
      <c r="R29" s="64">
        <v>76</v>
      </c>
      <c r="S29" s="141"/>
      <c r="T29" s="155">
        <v>28</v>
      </c>
      <c r="U29" s="162">
        <v>154</v>
      </c>
      <c r="V29" s="144">
        <v>10.4</v>
      </c>
      <c r="W29" s="153"/>
      <c r="X29" s="152">
        <v>0.0035648148148148154</v>
      </c>
      <c r="Y29" s="151">
        <v>0.483333333333337</v>
      </c>
      <c r="Z29" s="144">
        <v>21.8</v>
      </c>
      <c r="AA29" s="144"/>
      <c r="AB29" s="37" t="s">
        <v>9</v>
      </c>
      <c r="AC29" s="37" t="s">
        <v>322</v>
      </c>
      <c r="AD29" s="16" t="s">
        <v>35</v>
      </c>
      <c r="AE29" s="144"/>
      <c r="AF29" s="133" t="s">
        <v>293</v>
      </c>
      <c r="AG29" s="150">
        <v>39</v>
      </c>
      <c r="AH29" s="36"/>
      <c r="AI29" s="149">
        <v>20.3</v>
      </c>
      <c r="AJ29" s="36">
        <v>18</v>
      </c>
    </row>
    <row r="30" spans="2:36" ht="11.25">
      <c r="B30" s="155">
        <v>77</v>
      </c>
      <c r="C30" s="162">
        <v>227</v>
      </c>
      <c r="D30" s="161" t="s">
        <v>2</v>
      </c>
      <c r="E30" s="152"/>
      <c r="F30" s="137" t="s">
        <v>219</v>
      </c>
      <c r="G30" s="152">
        <v>0.005312500000000106</v>
      </c>
      <c r="H30" s="144">
        <v>48.5</v>
      </c>
      <c r="I30" s="144"/>
      <c r="J30" s="37" t="s">
        <v>3</v>
      </c>
      <c r="K30" s="180"/>
      <c r="L30" s="180" t="s">
        <v>3</v>
      </c>
      <c r="M30" s="37" t="s">
        <v>3</v>
      </c>
      <c r="N30" s="144">
        <v>35.2</v>
      </c>
      <c r="O30" s="163" t="s">
        <v>3</v>
      </c>
      <c r="P30" s="64"/>
      <c r="Q30" s="149">
        <v>11.21</v>
      </c>
      <c r="R30" s="64">
        <v>74</v>
      </c>
      <c r="S30" s="141"/>
      <c r="T30" s="155">
        <v>27</v>
      </c>
      <c r="U30" s="162">
        <v>151</v>
      </c>
      <c r="V30" s="144">
        <v>10.5</v>
      </c>
      <c r="W30" s="153"/>
      <c r="X30" s="152">
        <v>0.00361111111111112</v>
      </c>
      <c r="Y30" s="151">
        <v>0.4888888888888962</v>
      </c>
      <c r="Z30" s="144">
        <v>21.2</v>
      </c>
      <c r="AA30" s="144"/>
      <c r="AB30" s="37" t="s">
        <v>3</v>
      </c>
      <c r="AC30" s="37" t="s">
        <v>319</v>
      </c>
      <c r="AD30" s="37" t="s">
        <v>3</v>
      </c>
      <c r="AE30" s="144"/>
      <c r="AF30" s="133" t="s">
        <v>36</v>
      </c>
      <c r="AG30" s="179" t="s">
        <v>3</v>
      </c>
      <c r="AH30" s="36"/>
      <c r="AI30" s="149">
        <v>20.45</v>
      </c>
      <c r="AJ30" s="36">
        <v>17</v>
      </c>
    </row>
    <row r="31" spans="2:36" ht="11.25">
      <c r="B31" s="155">
        <v>76</v>
      </c>
      <c r="C31" s="162">
        <v>226</v>
      </c>
      <c r="D31" s="161">
        <v>8.6</v>
      </c>
      <c r="E31" s="152"/>
      <c r="F31" s="137" t="s">
        <v>220</v>
      </c>
      <c r="G31" s="152">
        <v>0.005347222222222337</v>
      </c>
      <c r="H31" s="144">
        <v>48</v>
      </c>
      <c r="I31" s="144"/>
      <c r="J31" s="37" t="s">
        <v>346</v>
      </c>
      <c r="K31" s="16"/>
      <c r="L31" s="164" t="s">
        <v>345</v>
      </c>
      <c r="M31" s="155">
        <v>32</v>
      </c>
      <c r="N31" s="144">
        <v>35.6</v>
      </c>
      <c r="O31" s="157">
        <v>63</v>
      </c>
      <c r="P31" s="64"/>
      <c r="Q31" s="149">
        <v>11.28</v>
      </c>
      <c r="R31" s="64">
        <v>72</v>
      </c>
      <c r="S31" s="141"/>
      <c r="T31" s="155">
        <v>26</v>
      </c>
      <c r="U31" s="162">
        <v>148</v>
      </c>
      <c r="V31" s="144">
        <v>10.6</v>
      </c>
      <c r="W31" s="153"/>
      <c r="X31" s="152">
        <v>0.003657407407407421</v>
      </c>
      <c r="Y31" s="151">
        <v>0.4944444444444554</v>
      </c>
      <c r="Z31" s="144">
        <v>20.6</v>
      </c>
      <c r="AA31" s="144"/>
      <c r="AB31" s="37" t="s">
        <v>10</v>
      </c>
      <c r="AC31" s="37" t="s">
        <v>316</v>
      </c>
      <c r="AD31" s="16" t="s">
        <v>37</v>
      </c>
      <c r="AE31" s="144"/>
      <c r="AF31" s="133" t="s">
        <v>344</v>
      </c>
      <c r="AG31" s="150">
        <v>38</v>
      </c>
      <c r="AH31" s="36"/>
      <c r="AI31" s="149">
        <v>21</v>
      </c>
      <c r="AJ31" s="36">
        <v>16</v>
      </c>
    </row>
    <row r="32" spans="2:36" ht="11.25">
      <c r="B32" s="155">
        <v>75</v>
      </c>
      <c r="C32" s="162">
        <v>225</v>
      </c>
      <c r="D32" s="161" t="s">
        <v>2</v>
      </c>
      <c r="E32" s="152"/>
      <c r="F32" s="137" t="s">
        <v>221</v>
      </c>
      <c r="G32" s="152">
        <v>0.0053819444444445684</v>
      </c>
      <c r="H32" s="144">
        <v>47.5</v>
      </c>
      <c r="I32" s="144"/>
      <c r="J32" s="37" t="s">
        <v>3</v>
      </c>
      <c r="K32" s="16"/>
      <c r="L32" s="16" t="s">
        <v>343</v>
      </c>
      <c r="M32" s="37" t="s">
        <v>3</v>
      </c>
      <c r="N32" s="144">
        <v>36</v>
      </c>
      <c r="O32" s="163" t="s">
        <v>3</v>
      </c>
      <c r="P32" s="64"/>
      <c r="Q32" s="149">
        <v>11.35</v>
      </c>
      <c r="R32" s="64">
        <v>70</v>
      </c>
      <c r="S32" s="141"/>
      <c r="T32" s="155">
        <v>25</v>
      </c>
      <c r="U32" s="162">
        <v>145</v>
      </c>
      <c r="V32" s="144">
        <v>10.7</v>
      </c>
      <c r="W32" s="153"/>
      <c r="X32" s="152">
        <v>0.0037037037037037216</v>
      </c>
      <c r="Y32" s="151">
        <v>0.5000000000000147</v>
      </c>
      <c r="Z32" s="144">
        <v>20</v>
      </c>
      <c r="AA32" s="144"/>
      <c r="AB32" s="37" t="s">
        <v>3</v>
      </c>
      <c r="AC32" s="37" t="s">
        <v>312</v>
      </c>
      <c r="AD32" s="37" t="s">
        <v>3</v>
      </c>
      <c r="AE32" s="144"/>
      <c r="AF32" s="133" t="s">
        <v>342</v>
      </c>
      <c r="AG32" s="163" t="s">
        <v>3</v>
      </c>
      <c r="AH32" s="36"/>
      <c r="AI32" s="149">
        <v>21.2</v>
      </c>
      <c r="AJ32" s="36">
        <v>15</v>
      </c>
    </row>
    <row r="33" spans="2:36" ht="11.25">
      <c r="B33" s="155">
        <v>74</v>
      </c>
      <c r="C33" s="162">
        <v>224</v>
      </c>
      <c r="D33" s="161" t="s">
        <v>2</v>
      </c>
      <c r="E33" s="152"/>
      <c r="F33" s="137" t="s">
        <v>222</v>
      </c>
      <c r="G33" s="152">
        <v>0.0054166666666667996</v>
      </c>
      <c r="H33" s="144">
        <v>47</v>
      </c>
      <c r="I33" s="144"/>
      <c r="J33" s="37" t="s">
        <v>3</v>
      </c>
      <c r="K33" s="16"/>
      <c r="L33" s="164" t="s">
        <v>341</v>
      </c>
      <c r="M33" s="37" t="s">
        <v>3</v>
      </c>
      <c r="N33" s="144">
        <v>36.4</v>
      </c>
      <c r="O33" s="157">
        <v>62</v>
      </c>
      <c r="P33" s="64"/>
      <c r="Q33" s="149">
        <v>11.42</v>
      </c>
      <c r="R33" s="64">
        <v>68</v>
      </c>
      <c r="S33" s="141"/>
      <c r="T33" s="155">
        <v>24</v>
      </c>
      <c r="U33" s="162">
        <v>142</v>
      </c>
      <c r="V33" s="144">
        <v>10.8</v>
      </c>
      <c r="W33" s="153"/>
      <c r="X33" s="152">
        <v>0.0037500000000000224</v>
      </c>
      <c r="Y33" s="151">
        <v>0.5055555555555739</v>
      </c>
      <c r="Z33" s="144">
        <v>19.4</v>
      </c>
      <c r="AA33" s="144"/>
      <c r="AB33" s="37" t="s">
        <v>12</v>
      </c>
      <c r="AC33" s="37" t="s">
        <v>308</v>
      </c>
      <c r="AD33" s="16" t="s">
        <v>38</v>
      </c>
      <c r="AE33" s="144"/>
      <c r="AF33" s="133" t="s">
        <v>39</v>
      </c>
      <c r="AG33" s="150">
        <v>37</v>
      </c>
      <c r="AH33" s="36"/>
      <c r="AI33" s="149">
        <v>21.4</v>
      </c>
      <c r="AJ33" s="36">
        <v>14</v>
      </c>
    </row>
    <row r="34" spans="2:36" ht="11.25">
      <c r="B34" s="155">
        <v>73</v>
      </c>
      <c r="C34" s="162">
        <v>223</v>
      </c>
      <c r="D34" s="161">
        <v>8.7</v>
      </c>
      <c r="E34" s="152"/>
      <c r="F34" s="137" t="s">
        <v>233</v>
      </c>
      <c r="G34" s="152">
        <v>0.005451388888889031</v>
      </c>
      <c r="H34" s="144">
        <v>46.5</v>
      </c>
      <c r="I34" s="144"/>
      <c r="J34" s="37" t="s">
        <v>340</v>
      </c>
      <c r="K34" s="16"/>
      <c r="L34" s="16" t="s">
        <v>339</v>
      </c>
      <c r="M34" s="155">
        <v>31</v>
      </c>
      <c r="N34" s="144">
        <v>36.8</v>
      </c>
      <c r="O34" s="163" t="s">
        <v>3</v>
      </c>
      <c r="P34" s="64"/>
      <c r="Q34" s="149">
        <v>11.49</v>
      </c>
      <c r="R34" s="64">
        <v>66</v>
      </c>
      <c r="S34" s="141"/>
      <c r="T34" s="155">
        <v>23</v>
      </c>
      <c r="U34" s="162">
        <v>139</v>
      </c>
      <c r="V34" s="144">
        <v>10.9</v>
      </c>
      <c r="W34" s="153"/>
      <c r="X34" s="152">
        <v>0.003796296296296323</v>
      </c>
      <c r="Y34" s="151">
        <v>0.511111111111133</v>
      </c>
      <c r="Z34" s="144">
        <v>18.8</v>
      </c>
      <c r="AA34" s="144"/>
      <c r="AB34" s="37" t="s">
        <v>3</v>
      </c>
      <c r="AC34" s="37" t="s">
        <v>304</v>
      </c>
      <c r="AD34" s="37" t="s">
        <v>3</v>
      </c>
      <c r="AE34" s="144"/>
      <c r="AF34" s="133" t="s">
        <v>338</v>
      </c>
      <c r="AG34" s="163" t="s">
        <v>3</v>
      </c>
      <c r="AH34" s="36"/>
      <c r="AI34" s="149">
        <v>22</v>
      </c>
      <c r="AJ34" s="36">
        <v>13</v>
      </c>
    </row>
    <row r="35" spans="2:36" ht="11.25">
      <c r="B35" s="155">
        <v>72</v>
      </c>
      <c r="C35" s="162">
        <v>222</v>
      </c>
      <c r="D35" s="161" t="s">
        <v>2</v>
      </c>
      <c r="E35" s="152"/>
      <c r="F35" s="137" t="s">
        <v>224</v>
      </c>
      <c r="G35" s="152">
        <v>0.005486111111111262</v>
      </c>
      <c r="H35" s="144">
        <v>46</v>
      </c>
      <c r="I35" s="144"/>
      <c r="J35" s="37" t="s">
        <v>3</v>
      </c>
      <c r="K35" s="16"/>
      <c r="L35" s="164" t="s">
        <v>337</v>
      </c>
      <c r="M35" s="37" t="s">
        <v>3</v>
      </c>
      <c r="N35" s="144">
        <v>37.2</v>
      </c>
      <c r="O35" s="157">
        <v>61</v>
      </c>
      <c r="P35" s="64"/>
      <c r="Q35" s="149">
        <v>11.56</v>
      </c>
      <c r="R35" s="64">
        <v>64</v>
      </c>
      <c r="S35" s="141"/>
      <c r="T35" s="155">
        <v>22</v>
      </c>
      <c r="U35" s="162">
        <v>136</v>
      </c>
      <c r="V35" s="144">
        <v>11</v>
      </c>
      <c r="W35" s="153"/>
      <c r="X35" s="152">
        <v>0.003842592592592624</v>
      </c>
      <c r="Y35" s="151">
        <v>0.5166666666666923</v>
      </c>
      <c r="Z35" s="144">
        <v>18.2</v>
      </c>
      <c r="AA35" s="144"/>
      <c r="AB35" s="37" t="s">
        <v>15</v>
      </c>
      <c r="AC35" s="37" t="s">
        <v>300</v>
      </c>
      <c r="AD35" s="16" t="s">
        <v>40</v>
      </c>
      <c r="AE35" s="144"/>
      <c r="AF35" s="133" t="s">
        <v>336</v>
      </c>
      <c r="AG35" s="150">
        <v>36</v>
      </c>
      <c r="AH35" s="36"/>
      <c r="AI35" s="149">
        <v>22.2</v>
      </c>
      <c r="AJ35" s="36">
        <v>12</v>
      </c>
    </row>
    <row r="36" spans="2:36" ht="11.25">
      <c r="B36" s="155">
        <v>71</v>
      </c>
      <c r="C36" s="162">
        <v>221</v>
      </c>
      <c r="D36" s="161" t="s">
        <v>2</v>
      </c>
      <c r="E36" s="152"/>
      <c r="F36" s="137" t="s">
        <v>225</v>
      </c>
      <c r="G36" s="152">
        <v>0.005520833333333492</v>
      </c>
      <c r="H36" s="144">
        <v>45.5</v>
      </c>
      <c r="I36" s="144"/>
      <c r="J36" s="37" t="s">
        <v>3</v>
      </c>
      <c r="K36" s="16"/>
      <c r="L36" s="16" t="s">
        <v>335</v>
      </c>
      <c r="M36" s="37" t="s">
        <v>3</v>
      </c>
      <c r="N36" s="144">
        <v>37.6</v>
      </c>
      <c r="O36" s="163" t="s">
        <v>3</v>
      </c>
      <c r="P36" s="64"/>
      <c r="Q36" s="149">
        <v>12.03</v>
      </c>
      <c r="R36" s="64">
        <v>62</v>
      </c>
      <c r="S36" s="141"/>
      <c r="T36" s="155">
        <v>21</v>
      </c>
      <c r="U36" s="162">
        <v>133</v>
      </c>
      <c r="V36" s="144">
        <v>11.1</v>
      </c>
      <c r="W36" s="153"/>
      <c r="X36" s="152">
        <v>0.0038888888888889248</v>
      </c>
      <c r="Y36" s="151">
        <v>0.5222222222222515</v>
      </c>
      <c r="Z36" s="144">
        <v>17.6</v>
      </c>
      <c r="AA36" s="144"/>
      <c r="AB36" s="37" t="s">
        <v>3</v>
      </c>
      <c r="AC36" s="37" t="s">
        <v>297</v>
      </c>
      <c r="AD36" s="37" t="s">
        <v>3</v>
      </c>
      <c r="AE36" s="144"/>
      <c r="AF36" s="133" t="s">
        <v>41</v>
      </c>
      <c r="AG36" s="163" t="s">
        <v>3</v>
      </c>
      <c r="AH36" s="36"/>
      <c r="AI36" s="149">
        <v>22.4</v>
      </c>
      <c r="AJ36" s="36">
        <v>11</v>
      </c>
    </row>
    <row r="37" spans="2:36" s="165" customFormat="1" ht="11.25">
      <c r="B37" s="173">
        <v>70</v>
      </c>
      <c r="C37" s="178">
        <v>220</v>
      </c>
      <c r="D37" s="161">
        <v>8.8</v>
      </c>
      <c r="E37" s="177"/>
      <c r="F37" s="170" t="s">
        <v>226</v>
      </c>
      <c r="G37" s="177">
        <v>0.005555555555555723</v>
      </c>
      <c r="H37" s="168">
        <v>45</v>
      </c>
      <c r="I37" s="168"/>
      <c r="J37" s="33" t="s">
        <v>334</v>
      </c>
      <c r="K37" s="17"/>
      <c r="L37" s="176" t="s">
        <v>333</v>
      </c>
      <c r="M37" s="173">
        <v>30</v>
      </c>
      <c r="N37" s="168">
        <v>38</v>
      </c>
      <c r="O37" s="175">
        <v>60</v>
      </c>
      <c r="P37" s="57"/>
      <c r="Q37" s="149">
        <v>12.1</v>
      </c>
      <c r="R37" s="57">
        <v>60</v>
      </c>
      <c r="S37" s="174"/>
      <c r="T37" s="173">
        <v>20</v>
      </c>
      <c r="U37" s="178">
        <v>130</v>
      </c>
      <c r="V37" s="168">
        <v>11.2</v>
      </c>
      <c r="W37" s="171"/>
      <c r="X37" s="177">
        <v>0.0039351851851852256</v>
      </c>
      <c r="Y37" s="169">
        <v>0.5277777777778107</v>
      </c>
      <c r="Z37" s="168">
        <v>17</v>
      </c>
      <c r="AA37" s="168"/>
      <c r="AB37" s="33" t="s">
        <v>18</v>
      </c>
      <c r="AC37" s="33" t="s">
        <v>42</v>
      </c>
      <c r="AD37" s="17" t="s">
        <v>43</v>
      </c>
      <c r="AE37" s="168"/>
      <c r="AF37" s="167" t="s">
        <v>332</v>
      </c>
      <c r="AG37" s="150">
        <v>35</v>
      </c>
      <c r="AH37" s="35"/>
      <c r="AI37" s="149">
        <v>23</v>
      </c>
      <c r="AJ37" s="35">
        <v>10</v>
      </c>
    </row>
    <row r="38" spans="2:36" ht="11.25">
      <c r="B38" s="155">
        <v>69</v>
      </c>
      <c r="C38" s="162">
        <v>219</v>
      </c>
      <c r="D38" s="161" t="s">
        <v>2</v>
      </c>
      <c r="E38" s="152"/>
      <c r="F38" s="137" t="s">
        <v>228</v>
      </c>
      <c r="G38" s="152">
        <v>0.005590277777777954</v>
      </c>
      <c r="H38" s="144">
        <v>44.5</v>
      </c>
      <c r="I38" s="144"/>
      <c r="J38" s="37" t="s">
        <v>3</v>
      </c>
      <c r="K38" s="16"/>
      <c r="L38" s="16" t="s">
        <v>331</v>
      </c>
      <c r="M38" s="37" t="s">
        <v>3</v>
      </c>
      <c r="N38" s="144">
        <v>38.5</v>
      </c>
      <c r="O38" s="163" t="s">
        <v>3</v>
      </c>
      <c r="P38" s="64"/>
      <c r="Q38" s="149">
        <v>12.18</v>
      </c>
      <c r="R38" s="64">
        <v>59</v>
      </c>
      <c r="S38" s="141"/>
      <c r="T38" s="155">
        <v>19</v>
      </c>
      <c r="U38" s="162">
        <v>127</v>
      </c>
      <c r="V38" s="144">
        <v>11.3</v>
      </c>
      <c r="W38" s="153"/>
      <c r="X38" s="137" t="s">
        <v>330</v>
      </c>
      <c r="Y38" s="151">
        <v>0.5340277777777778</v>
      </c>
      <c r="Z38" s="144">
        <v>16.3</v>
      </c>
      <c r="AA38" s="144"/>
      <c r="AB38" s="37" t="s">
        <v>3</v>
      </c>
      <c r="AC38" s="37" t="s">
        <v>52</v>
      </c>
      <c r="AD38" s="37" t="s">
        <v>3</v>
      </c>
      <c r="AE38" s="144"/>
      <c r="AF38" s="133" t="s">
        <v>329</v>
      </c>
      <c r="AG38" s="150">
        <v>34</v>
      </c>
      <c r="AH38" s="36"/>
      <c r="AI38" s="149">
        <v>23.25</v>
      </c>
      <c r="AJ38" s="36" t="s">
        <v>3</v>
      </c>
    </row>
    <row r="39" spans="2:36" ht="11.25">
      <c r="B39" s="155">
        <v>68</v>
      </c>
      <c r="C39" s="162">
        <v>218</v>
      </c>
      <c r="D39" s="161" t="s">
        <v>2</v>
      </c>
      <c r="E39" s="152"/>
      <c r="F39" s="137" t="s">
        <v>230</v>
      </c>
      <c r="G39" s="152">
        <v>0.005625000000000185</v>
      </c>
      <c r="H39" s="144">
        <v>44</v>
      </c>
      <c r="I39" s="144"/>
      <c r="J39" s="37" t="s">
        <v>328</v>
      </c>
      <c r="K39" s="16"/>
      <c r="L39" s="164" t="s">
        <v>327</v>
      </c>
      <c r="M39" s="155">
        <v>29</v>
      </c>
      <c r="N39" s="144">
        <v>39</v>
      </c>
      <c r="O39" s="157">
        <v>59</v>
      </c>
      <c r="P39" s="64"/>
      <c r="Q39" s="149">
        <v>12.26</v>
      </c>
      <c r="R39" s="64">
        <v>58</v>
      </c>
      <c r="S39" s="141"/>
      <c r="T39" s="155">
        <v>18</v>
      </c>
      <c r="U39" s="162">
        <v>124</v>
      </c>
      <c r="V39" s="144">
        <v>11.4</v>
      </c>
      <c r="W39" s="153"/>
      <c r="X39" s="137" t="s">
        <v>117</v>
      </c>
      <c r="Y39" s="151">
        <v>0.5402777777777449</v>
      </c>
      <c r="Z39" s="144">
        <v>15.6</v>
      </c>
      <c r="AA39" s="144"/>
      <c r="AB39" s="37" t="s">
        <v>21</v>
      </c>
      <c r="AC39" s="37" t="s">
        <v>53</v>
      </c>
      <c r="AD39" s="16" t="s">
        <v>44</v>
      </c>
      <c r="AE39" s="144"/>
      <c r="AF39" s="133" t="s">
        <v>326</v>
      </c>
      <c r="AG39" s="150">
        <v>33</v>
      </c>
      <c r="AH39" s="36"/>
      <c r="AI39" s="149">
        <v>23.5</v>
      </c>
      <c r="AJ39" s="36">
        <v>9</v>
      </c>
    </row>
    <row r="40" spans="2:36" ht="11.25">
      <c r="B40" s="155">
        <v>67</v>
      </c>
      <c r="C40" s="162">
        <v>217</v>
      </c>
      <c r="D40" s="161">
        <v>8.900000000000006</v>
      </c>
      <c r="E40" s="152"/>
      <c r="F40" s="137" t="s">
        <v>232</v>
      </c>
      <c r="G40" s="152">
        <v>0.0056597222222224165</v>
      </c>
      <c r="H40" s="144">
        <v>43.5</v>
      </c>
      <c r="I40" s="144"/>
      <c r="J40" s="37" t="s">
        <v>3</v>
      </c>
      <c r="K40" s="16"/>
      <c r="L40" s="16" t="s">
        <v>325</v>
      </c>
      <c r="M40" s="37" t="s">
        <v>3</v>
      </c>
      <c r="N40" s="144">
        <v>39.5</v>
      </c>
      <c r="O40" s="163" t="s">
        <v>3</v>
      </c>
      <c r="P40" s="64"/>
      <c r="Q40" s="149">
        <v>12.34</v>
      </c>
      <c r="R40" s="64">
        <v>57</v>
      </c>
      <c r="S40" s="141"/>
      <c r="T40" s="155">
        <v>17</v>
      </c>
      <c r="U40" s="162">
        <v>121</v>
      </c>
      <c r="V40" s="144">
        <v>11.5</v>
      </c>
      <c r="W40" s="153"/>
      <c r="X40" s="137" t="s">
        <v>324</v>
      </c>
      <c r="Y40" s="151">
        <v>0.546527777777712</v>
      </c>
      <c r="Z40" s="144">
        <v>14.9</v>
      </c>
      <c r="AA40" s="144"/>
      <c r="AB40" s="37" t="s">
        <v>3</v>
      </c>
      <c r="AC40" s="37" t="s">
        <v>54</v>
      </c>
      <c r="AD40" s="37" t="s">
        <v>3</v>
      </c>
      <c r="AE40" s="144"/>
      <c r="AF40" s="133" t="s">
        <v>323</v>
      </c>
      <c r="AG40" s="150">
        <v>32</v>
      </c>
      <c r="AH40" s="36"/>
      <c r="AI40" s="149">
        <v>24.15</v>
      </c>
      <c r="AJ40" s="36" t="s">
        <v>3</v>
      </c>
    </row>
    <row r="41" spans="2:36" ht="11.25">
      <c r="B41" s="155">
        <v>66</v>
      </c>
      <c r="C41" s="162">
        <v>216</v>
      </c>
      <c r="D41" s="161" t="s">
        <v>2</v>
      </c>
      <c r="E41" s="152"/>
      <c r="F41" s="137" t="s">
        <v>234</v>
      </c>
      <c r="G41" s="152">
        <v>0.005694444444444648</v>
      </c>
      <c r="H41" s="144">
        <v>43</v>
      </c>
      <c r="I41" s="144"/>
      <c r="J41" s="37" t="s">
        <v>322</v>
      </c>
      <c r="K41" s="16"/>
      <c r="L41" s="164" t="s">
        <v>321</v>
      </c>
      <c r="M41" s="155">
        <v>28</v>
      </c>
      <c r="N41" s="144">
        <v>40</v>
      </c>
      <c r="O41" s="157">
        <v>58</v>
      </c>
      <c r="P41" s="64"/>
      <c r="Q41" s="149">
        <v>12.42</v>
      </c>
      <c r="R41" s="64">
        <v>56</v>
      </c>
      <c r="S41" s="141"/>
      <c r="T41" s="155">
        <v>16</v>
      </c>
      <c r="U41" s="162">
        <v>118</v>
      </c>
      <c r="V41" s="144">
        <v>11.6</v>
      </c>
      <c r="W41" s="153"/>
      <c r="X41" s="137" t="s">
        <v>122</v>
      </c>
      <c r="Y41" s="151">
        <v>0.5527777777776791</v>
      </c>
      <c r="Z41" s="144">
        <v>14.2</v>
      </c>
      <c r="AA41" s="144"/>
      <c r="AB41" s="37" t="s">
        <v>24</v>
      </c>
      <c r="AC41" s="37" t="s">
        <v>55</v>
      </c>
      <c r="AD41" s="16" t="s">
        <v>46</v>
      </c>
      <c r="AE41" s="144"/>
      <c r="AF41" s="133">
        <v>0.0012962962962962976</v>
      </c>
      <c r="AG41" s="150">
        <v>31</v>
      </c>
      <c r="AH41" s="36"/>
      <c r="AI41" s="149">
        <v>24.4</v>
      </c>
      <c r="AJ41" s="36">
        <v>8</v>
      </c>
    </row>
    <row r="42" spans="2:36" ht="11.25">
      <c r="B42" s="155">
        <v>65</v>
      </c>
      <c r="C42" s="162">
        <v>215</v>
      </c>
      <c r="D42" s="161" t="s">
        <v>2</v>
      </c>
      <c r="E42" s="152"/>
      <c r="F42" s="137" t="s">
        <v>236</v>
      </c>
      <c r="G42" s="152">
        <v>0.005729166666666879</v>
      </c>
      <c r="H42" s="144">
        <v>42.5</v>
      </c>
      <c r="I42" s="144"/>
      <c r="J42" s="37" t="s">
        <v>3</v>
      </c>
      <c r="K42" s="16"/>
      <c r="L42" s="16" t="s">
        <v>320</v>
      </c>
      <c r="M42" s="37" t="s">
        <v>3</v>
      </c>
      <c r="N42" s="144">
        <v>40.5</v>
      </c>
      <c r="O42" s="163" t="s">
        <v>3</v>
      </c>
      <c r="P42" s="64"/>
      <c r="Q42" s="149">
        <v>12.5</v>
      </c>
      <c r="R42" s="64">
        <v>55</v>
      </c>
      <c r="S42" s="141"/>
      <c r="T42" s="155">
        <v>15</v>
      </c>
      <c r="U42" s="162">
        <v>115</v>
      </c>
      <c r="V42" s="144">
        <v>11.7</v>
      </c>
      <c r="W42" s="153"/>
      <c r="X42" s="137" t="s">
        <v>124</v>
      </c>
      <c r="Y42" s="151">
        <v>0.5590277777776462</v>
      </c>
      <c r="Z42" s="144">
        <v>13.5</v>
      </c>
      <c r="AA42" s="144"/>
      <c r="AB42" s="37" t="s">
        <v>3</v>
      </c>
      <c r="AC42" s="37" t="s">
        <v>1</v>
      </c>
      <c r="AD42" s="16"/>
      <c r="AE42" s="144"/>
      <c r="AF42" s="133">
        <v>0.0013310185185185185</v>
      </c>
      <c r="AG42" s="150">
        <v>30</v>
      </c>
      <c r="AH42" s="36"/>
      <c r="AI42" s="149">
        <v>25.1</v>
      </c>
      <c r="AJ42" s="36" t="s">
        <v>3</v>
      </c>
    </row>
    <row r="43" spans="2:36" ht="11.25">
      <c r="B43" s="155">
        <v>64</v>
      </c>
      <c r="C43" s="162">
        <v>214</v>
      </c>
      <c r="D43" s="161">
        <v>9</v>
      </c>
      <c r="E43" s="152"/>
      <c r="F43" s="137" t="s">
        <v>237</v>
      </c>
      <c r="G43" s="152">
        <v>0.00576388888888911</v>
      </c>
      <c r="H43" s="144">
        <v>42</v>
      </c>
      <c r="I43" s="144"/>
      <c r="J43" s="37" t="s">
        <v>319</v>
      </c>
      <c r="K43" s="16"/>
      <c r="L43" s="164" t="s">
        <v>318</v>
      </c>
      <c r="M43" s="155">
        <v>27</v>
      </c>
      <c r="N43" s="144">
        <v>41</v>
      </c>
      <c r="O43" s="157">
        <v>57</v>
      </c>
      <c r="P43" s="64"/>
      <c r="Q43" s="149">
        <v>12.58</v>
      </c>
      <c r="R43" s="64">
        <v>54</v>
      </c>
      <c r="S43" s="141"/>
      <c r="T43" s="155">
        <v>14</v>
      </c>
      <c r="U43" s="162">
        <v>112</v>
      </c>
      <c r="V43" s="144">
        <v>11.8</v>
      </c>
      <c r="W43" s="153"/>
      <c r="X43" s="137" t="s">
        <v>126</v>
      </c>
      <c r="Y43" s="151">
        <v>0.5652777777776133</v>
      </c>
      <c r="Z43" s="144">
        <v>12.8</v>
      </c>
      <c r="AA43" s="144"/>
      <c r="AB43" s="37" t="s">
        <v>27</v>
      </c>
      <c r="AC43" s="37" t="s">
        <v>4</v>
      </c>
      <c r="AD43" s="16" t="s">
        <v>48</v>
      </c>
      <c r="AE43" s="144"/>
      <c r="AF43" s="133">
        <v>0.0013657407407407394</v>
      </c>
      <c r="AG43" s="150">
        <v>28</v>
      </c>
      <c r="AH43" s="36"/>
      <c r="AI43" s="149">
        <v>25.4</v>
      </c>
      <c r="AJ43" s="36">
        <v>7</v>
      </c>
    </row>
    <row r="44" spans="2:36" ht="11.25">
      <c r="B44" s="155">
        <v>63</v>
      </c>
      <c r="C44" s="162">
        <v>213</v>
      </c>
      <c r="D44" s="161" t="s">
        <v>2</v>
      </c>
      <c r="E44" s="152"/>
      <c r="F44" s="137" t="s">
        <v>238</v>
      </c>
      <c r="G44" s="152">
        <v>0.005798611111111341</v>
      </c>
      <c r="H44" s="144">
        <v>41.5</v>
      </c>
      <c r="I44" s="144"/>
      <c r="J44" s="37" t="s">
        <v>3</v>
      </c>
      <c r="K44" s="16"/>
      <c r="L44" s="16" t="s">
        <v>317</v>
      </c>
      <c r="M44" s="37" t="s">
        <v>3</v>
      </c>
      <c r="N44" s="144">
        <v>41.5</v>
      </c>
      <c r="O44" s="163" t="s">
        <v>3</v>
      </c>
      <c r="P44" s="64"/>
      <c r="Q44" s="149">
        <v>13.06</v>
      </c>
      <c r="R44" s="64">
        <v>53</v>
      </c>
      <c r="S44" s="141"/>
      <c r="T44" s="155">
        <v>13</v>
      </c>
      <c r="U44" s="162">
        <v>109</v>
      </c>
      <c r="V44" s="144">
        <v>11.9</v>
      </c>
      <c r="W44" s="153"/>
      <c r="X44" s="137" t="s">
        <v>128</v>
      </c>
      <c r="Y44" s="151">
        <v>0.5715277777775805</v>
      </c>
      <c r="Z44" s="144">
        <v>12.1</v>
      </c>
      <c r="AA44" s="144"/>
      <c r="AB44" s="37" t="s">
        <v>3</v>
      </c>
      <c r="AC44" s="37" t="s">
        <v>5</v>
      </c>
      <c r="AD44" s="16"/>
      <c r="AE44" s="144"/>
      <c r="AF44" s="133">
        <v>0.0014004629629629603</v>
      </c>
      <c r="AG44" s="150">
        <v>26</v>
      </c>
      <c r="AH44" s="36"/>
      <c r="AI44" s="149">
        <v>26.1</v>
      </c>
      <c r="AJ44" s="36" t="s">
        <v>3</v>
      </c>
    </row>
    <row r="45" spans="2:36" ht="11.25">
      <c r="B45" s="155">
        <v>62</v>
      </c>
      <c r="C45" s="162">
        <v>212</v>
      </c>
      <c r="D45" s="161" t="s">
        <v>51</v>
      </c>
      <c r="E45" s="152"/>
      <c r="F45" s="137" t="s">
        <v>239</v>
      </c>
      <c r="G45" s="152">
        <v>0.005833333333333572</v>
      </c>
      <c r="H45" s="144">
        <v>41</v>
      </c>
      <c r="I45" s="144"/>
      <c r="J45" s="37" t="s">
        <v>316</v>
      </c>
      <c r="K45" s="16"/>
      <c r="L45" s="164" t="s">
        <v>315</v>
      </c>
      <c r="M45" s="155">
        <v>26</v>
      </c>
      <c r="N45" s="144">
        <v>42</v>
      </c>
      <c r="O45" s="157">
        <v>56</v>
      </c>
      <c r="P45" s="64"/>
      <c r="Q45" s="149">
        <v>13.14</v>
      </c>
      <c r="R45" s="64">
        <v>52</v>
      </c>
      <c r="S45" s="141"/>
      <c r="T45" s="155">
        <v>12</v>
      </c>
      <c r="U45" s="162">
        <v>106</v>
      </c>
      <c r="V45" s="144">
        <v>12</v>
      </c>
      <c r="W45" s="153"/>
      <c r="X45" s="137" t="s">
        <v>130</v>
      </c>
      <c r="Y45" s="151">
        <v>0.5777777777775476</v>
      </c>
      <c r="Z45" s="144">
        <v>11.4</v>
      </c>
      <c r="AA45" s="144"/>
      <c r="AB45" s="37" t="s">
        <v>30</v>
      </c>
      <c r="AC45" s="37" t="s">
        <v>6</v>
      </c>
      <c r="AD45" s="16" t="s">
        <v>50</v>
      </c>
      <c r="AE45" s="144"/>
      <c r="AF45" s="133">
        <v>0.0014351851851851813</v>
      </c>
      <c r="AG45" s="150">
        <v>24</v>
      </c>
      <c r="AH45" s="36"/>
      <c r="AI45" s="149">
        <v>26.4</v>
      </c>
      <c r="AJ45" s="36">
        <v>6</v>
      </c>
    </row>
    <row r="46" spans="2:36" ht="11.25">
      <c r="B46" s="155">
        <v>61</v>
      </c>
      <c r="C46" s="162">
        <v>211</v>
      </c>
      <c r="D46" s="161">
        <v>9.1</v>
      </c>
      <c r="E46" s="152"/>
      <c r="F46" s="137" t="s">
        <v>240</v>
      </c>
      <c r="G46" s="152">
        <v>0.005868055555555803</v>
      </c>
      <c r="H46" s="144">
        <v>40.5</v>
      </c>
      <c r="I46" s="144"/>
      <c r="J46" s="37" t="s">
        <v>3</v>
      </c>
      <c r="K46" s="16"/>
      <c r="L46" s="16" t="s">
        <v>314</v>
      </c>
      <c r="M46" s="37" t="s">
        <v>3</v>
      </c>
      <c r="N46" s="144">
        <v>42.5</v>
      </c>
      <c r="O46" s="163" t="s">
        <v>3</v>
      </c>
      <c r="P46" s="64"/>
      <c r="Q46" s="149">
        <v>13.22</v>
      </c>
      <c r="R46" s="64">
        <v>51</v>
      </c>
      <c r="S46" s="141"/>
      <c r="T46" s="155">
        <v>11</v>
      </c>
      <c r="U46" s="162">
        <v>103</v>
      </c>
      <c r="V46" s="144">
        <v>12.1</v>
      </c>
      <c r="W46" s="153"/>
      <c r="X46" s="137" t="s">
        <v>313</v>
      </c>
      <c r="Y46" s="151">
        <v>0.5840277777775147</v>
      </c>
      <c r="Z46" s="144">
        <v>10.7</v>
      </c>
      <c r="AA46" s="144"/>
      <c r="AB46" s="37" t="s">
        <v>3</v>
      </c>
      <c r="AC46" s="37" t="s">
        <v>7</v>
      </c>
      <c r="AD46" s="37" t="s">
        <v>3</v>
      </c>
      <c r="AE46" s="144"/>
      <c r="AF46" s="133">
        <v>0.001469907407407402</v>
      </c>
      <c r="AG46" s="150">
        <v>22</v>
      </c>
      <c r="AH46" s="36"/>
      <c r="AI46" s="149">
        <v>27.2</v>
      </c>
      <c r="AJ46" s="36" t="s">
        <v>3</v>
      </c>
    </row>
    <row r="47" spans="2:36" s="165" customFormat="1" ht="11.25">
      <c r="B47" s="173">
        <v>60</v>
      </c>
      <c r="C47" s="178">
        <v>210</v>
      </c>
      <c r="D47" s="161" t="s">
        <v>51</v>
      </c>
      <c r="E47" s="177"/>
      <c r="F47" s="170" t="s">
        <v>241</v>
      </c>
      <c r="G47" s="177">
        <v>0.005902777777778034</v>
      </c>
      <c r="H47" s="168">
        <v>40</v>
      </c>
      <c r="I47" s="168"/>
      <c r="J47" s="33" t="s">
        <v>312</v>
      </c>
      <c r="K47" s="17"/>
      <c r="L47" s="176" t="s">
        <v>311</v>
      </c>
      <c r="M47" s="173">
        <v>25</v>
      </c>
      <c r="N47" s="168">
        <v>43</v>
      </c>
      <c r="O47" s="175">
        <v>55</v>
      </c>
      <c r="P47" s="57"/>
      <c r="Q47" s="149">
        <v>13.3</v>
      </c>
      <c r="R47" s="57">
        <v>50</v>
      </c>
      <c r="S47" s="174"/>
      <c r="T47" s="173">
        <v>10</v>
      </c>
      <c r="U47" s="172">
        <v>100</v>
      </c>
      <c r="V47" s="168">
        <v>12.2</v>
      </c>
      <c r="W47" s="171"/>
      <c r="X47" s="170" t="s">
        <v>273</v>
      </c>
      <c r="Y47" s="169">
        <v>0.5902777777774819</v>
      </c>
      <c r="Z47" s="168">
        <v>9.99999999999999</v>
      </c>
      <c r="AA47" s="168"/>
      <c r="AB47" s="33" t="s">
        <v>33</v>
      </c>
      <c r="AC47" s="33" t="s">
        <v>8</v>
      </c>
      <c r="AD47" s="17" t="s">
        <v>62</v>
      </c>
      <c r="AE47" s="168"/>
      <c r="AF47" s="167">
        <v>0.001504629629629623</v>
      </c>
      <c r="AG47" s="166">
        <v>20</v>
      </c>
      <c r="AH47" s="35"/>
      <c r="AI47" s="149">
        <v>28</v>
      </c>
      <c r="AJ47" s="35">
        <v>5</v>
      </c>
    </row>
    <row r="48" spans="2:36" ht="11.25">
      <c r="B48" s="155">
        <v>59</v>
      </c>
      <c r="C48" s="162">
        <v>209</v>
      </c>
      <c r="D48" s="161" t="s">
        <v>2</v>
      </c>
      <c r="E48" s="152"/>
      <c r="F48" s="137" t="s">
        <v>242</v>
      </c>
      <c r="G48" s="152">
        <v>0.0059490740740740745</v>
      </c>
      <c r="H48" s="144">
        <v>39.5</v>
      </c>
      <c r="I48" s="144"/>
      <c r="J48" s="37" t="s">
        <v>3</v>
      </c>
      <c r="K48" s="16"/>
      <c r="L48" s="16" t="s">
        <v>310</v>
      </c>
      <c r="M48" s="37" t="s">
        <v>3</v>
      </c>
      <c r="N48" s="144">
        <v>43.6</v>
      </c>
      <c r="O48" s="163" t="s">
        <v>3</v>
      </c>
      <c r="P48" s="64"/>
      <c r="Q48" s="149">
        <v>13.4</v>
      </c>
      <c r="R48" s="64">
        <v>49</v>
      </c>
      <c r="S48" s="141"/>
      <c r="T48" s="155">
        <v>9</v>
      </c>
      <c r="U48" s="162">
        <v>96</v>
      </c>
      <c r="V48" s="144">
        <v>12.4</v>
      </c>
      <c r="W48" s="153"/>
      <c r="X48" s="137" t="s">
        <v>309</v>
      </c>
      <c r="Y48" s="151">
        <v>0.5972222222222222</v>
      </c>
      <c r="Z48" s="144">
        <v>9.29999999999999</v>
      </c>
      <c r="AA48" s="144"/>
      <c r="AB48" s="37" t="s">
        <v>35</v>
      </c>
      <c r="AC48" s="37" t="s">
        <v>10</v>
      </c>
      <c r="AD48" s="37" t="s">
        <v>3</v>
      </c>
      <c r="AE48" s="144"/>
      <c r="AF48" s="133">
        <v>0.0015393518518518438</v>
      </c>
      <c r="AG48" s="150">
        <v>18</v>
      </c>
      <c r="AH48" s="36"/>
      <c r="AI48" s="149">
        <v>28.4</v>
      </c>
      <c r="AJ48" s="36" t="s">
        <v>3</v>
      </c>
    </row>
    <row r="49" spans="2:36" ht="11.25">
      <c r="B49" s="155">
        <v>58</v>
      </c>
      <c r="C49" s="162">
        <v>208</v>
      </c>
      <c r="D49" s="161">
        <v>9.2</v>
      </c>
      <c r="E49" s="152"/>
      <c r="F49" s="137" t="s">
        <v>243</v>
      </c>
      <c r="G49" s="152">
        <v>0.005995370370370115</v>
      </c>
      <c r="H49" s="144">
        <v>39</v>
      </c>
      <c r="I49" s="144"/>
      <c r="J49" s="37" t="s">
        <v>308</v>
      </c>
      <c r="K49" s="16"/>
      <c r="L49" s="164" t="s">
        <v>307</v>
      </c>
      <c r="M49" s="155">
        <v>24</v>
      </c>
      <c r="N49" s="144">
        <v>44.2</v>
      </c>
      <c r="O49" s="157">
        <v>54</v>
      </c>
      <c r="P49" s="64"/>
      <c r="Q49" s="149">
        <v>13.5</v>
      </c>
      <c r="R49" s="64">
        <v>48</v>
      </c>
      <c r="S49" s="141"/>
      <c r="T49" s="155">
        <v>8</v>
      </c>
      <c r="U49" s="162">
        <v>92</v>
      </c>
      <c r="V49" s="144">
        <v>12.6</v>
      </c>
      <c r="W49" s="153"/>
      <c r="X49" s="152" t="s">
        <v>275</v>
      </c>
      <c r="Y49" s="151">
        <v>0.6041666666669625</v>
      </c>
      <c r="Z49" s="144">
        <v>8.59999999999999</v>
      </c>
      <c r="AA49" s="144"/>
      <c r="AB49" s="37" t="s">
        <v>37</v>
      </c>
      <c r="AC49" s="37" t="s">
        <v>15</v>
      </c>
      <c r="AD49" s="16" t="s">
        <v>63</v>
      </c>
      <c r="AE49" s="144"/>
      <c r="AF49" s="133">
        <v>0.0015740740740740648</v>
      </c>
      <c r="AG49" s="150">
        <v>16</v>
      </c>
      <c r="AH49" s="36"/>
      <c r="AI49" s="149">
        <v>29.2</v>
      </c>
      <c r="AJ49" s="36">
        <v>4</v>
      </c>
    </row>
    <row r="50" spans="2:36" ht="11.25">
      <c r="B50" s="155">
        <v>57</v>
      </c>
      <c r="C50" s="162">
        <v>207</v>
      </c>
      <c r="D50" s="161" t="s">
        <v>2</v>
      </c>
      <c r="E50" s="152"/>
      <c r="F50" s="137" t="s">
        <v>244</v>
      </c>
      <c r="G50" s="152">
        <v>0.006041666666666155</v>
      </c>
      <c r="H50" s="144">
        <v>38.5</v>
      </c>
      <c r="I50" s="144"/>
      <c r="J50" s="37" t="s">
        <v>3</v>
      </c>
      <c r="K50" s="16"/>
      <c r="L50" s="16" t="s">
        <v>306</v>
      </c>
      <c r="M50" s="37" t="s">
        <v>3</v>
      </c>
      <c r="N50" s="144">
        <v>44.8</v>
      </c>
      <c r="O50" s="163" t="s">
        <v>3</v>
      </c>
      <c r="P50" s="64"/>
      <c r="Q50" s="149">
        <v>14</v>
      </c>
      <c r="R50" s="64">
        <v>47</v>
      </c>
      <c r="S50" s="141"/>
      <c r="T50" s="155">
        <v>7</v>
      </c>
      <c r="U50" s="162">
        <v>88</v>
      </c>
      <c r="V50" s="144">
        <v>12.8</v>
      </c>
      <c r="W50" s="153"/>
      <c r="X50" s="137" t="s">
        <v>305</v>
      </c>
      <c r="Y50" s="151">
        <v>0.6111111111117028</v>
      </c>
      <c r="Z50" s="144">
        <v>7.89999999999999</v>
      </c>
      <c r="AA50" s="144"/>
      <c r="AB50" s="37" t="s">
        <v>38</v>
      </c>
      <c r="AC50" s="37" t="s">
        <v>21</v>
      </c>
      <c r="AD50" s="37" t="s">
        <v>3</v>
      </c>
      <c r="AE50" s="133"/>
      <c r="AF50" s="133">
        <v>0.0016087962962962857</v>
      </c>
      <c r="AG50" s="150">
        <v>14</v>
      </c>
      <c r="AH50" s="36"/>
      <c r="AI50" s="149">
        <v>30.1</v>
      </c>
      <c r="AJ50" s="36" t="s">
        <v>3</v>
      </c>
    </row>
    <row r="51" spans="2:36" ht="11.25">
      <c r="B51" s="155">
        <v>56</v>
      </c>
      <c r="C51" s="162">
        <v>206</v>
      </c>
      <c r="D51" s="161" t="s">
        <v>51</v>
      </c>
      <c r="E51" s="152"/>
      <c r="F51" s="137" t="s">
        <v>245</v>
      </c>
      <c r="G51" s="152">
        <v>0.006087962962962195</v>
      </c>
      <c r="H51" s="144">
        <v>38</v>
      </c>
      <c r="I51" s="144"/>
      <c r="J51" s="37" t="s">
        <v>304</v>
      </c>
      <c r="K51" s="16"/>
      <c r="L51" s="164" t="s">
        <v>303</v>
      </c>
      <c r="M51" s="155">
        <v>23</v>
      </c>
      <c r="N51" s="144">
        <v>45.4</v>
      </c>
      <c r="O51" s="157">
        <v>53</v>
      </c>
      <c r="P51" s="64"/>
      <c r="Q51" s="149">
        <v>14.1</v>
      </c>
      <c r="R51" s="64">
        <v>46</v>
      </c>
      <c r="S51" s="141"/>
      <c r="T51" s="155">
        <v>6</v>
      </c>
      <c r="U51" s="162">
        <v>84</v>
      </c>
      <c r="V51" s="144">
        <v>13</v>
      </c>
      <c r="W51" s="153"/>
      <c r="X51" s="152" t="s">
        <v>302</v>
      </c>
      <c r="Y51" s="151">
        <v>0.625</v>
      </c>
      <c r="Z51" s="144">
        <v>7.19999999999999</v>
      </c>
      <c r="AA51" s="144"/>
      <c r="AB51" s="37" t="s">
        <v>40</v>
      </c>
      <c r="AC51" s="37" t="s">
        <v>27</v>
      </c>
      <c r="AD51" s="16" t="s">
        <v>64</v>
      </c>
      <c r="AE51" s="133"/>
      <c r="AF51" s="133">
        <v>0.0016435185185185066</v>
      </c>
      <c r="AG51" s="150">
        <v>12</v>
      </c>
      <c r="AH51" s="36"/>
      <c r="AI51" s="149">
        <v>31</v>
      </c>
      <c r="AJ51" s="36">
        <v>3</v>
      </c>
    </row>
    <row r="52" spans="2:36" ht="11.25">
      <c r="B52" s="155">
        <v>55</v>
      </c>
      <c r="C52" s="162">
        <v>205</v>
      </c>
      <c r="D52" s="161">
        <v>9.3</v>
      </c>
      <c r="E52" s="152"/>
      <c r="F52" s="137" t="s">
        <v>246</v>
      </c>
      <c r="G52" s="152">
        <v>0.006134259259258235</v>
      </c>
      <c r="H52" s="144">
        <v>37.5</v>
      </c>
      <c r="I52" s="144"/>
      <c r="J52" s="37" t="s">
        <v>3</v>
      </c>
      <c r="K52" s="16"/>
      <c r="L52" s="16" t="s">
        <v>301</v>
      </c>
      <c r="M52" s="37" t="s">
        <v>3</v>
      </c>
      <c r="N52" s="144">
        <v>46</v>
      </c>
      <c r="O52" s="163" t="s">
        <v>3</v>
      </c>
      <c r="P52" s="64"/>
      <c r="Q52" s="149">
        <v>14.2</v>
      </c>
      <c r="R52" s="64">
        <v>45</v>
      </c>
      <c r="S52" s="141"/>
      <c r="T52" s="155">
        <v>5</v>
      </c>
      <c r="U52" s="162">
        <v>80</v>
      </c>
      <c r="V52" s="144">
        <v>13.3</v>
      </c>
      <c r="W52" s="153"/>
      <c r="X52" s="137" t="s">
        <v>148</v>
      </c>
      <c r="Y52" s="151">
        <v>0.642361111111111</v>
      </c>
      <c r="Z52" s="144">
        <v>6.49999999999999</v>
      </c>
      <c r="AA52" s="144"/>
      <c r="AB52" s="37" t="s">
        <v>43</v>
      </c>
      <c r="AC52" s="37" t="s">
        <v>33</v>
      </c>
      <c r="AD52" s="37" t="s">
        <v>3</v>
      </c>
      <c r="AE52" s="133"/>
      <c r="AF52" s="133">
        <v>0.0016782407407407276</v>
      </c>
      <c r="AG52" s="150">
        <v>10</v>
      </c>
      <c r="AH52" s="36"/>
      <c r="AI52" s="149">
        <v>31.5</v>
      </c>
      <c r="AJ52" s="36" t="s">
        <v>3</v>
      </c>
    </row>
    <row r="53" spans="2:36" ht="11.25">
      <c r="B53" s="155">
        <v>54</v>
      </c>
      <c r="C53" s="162">
        <v>204</v>
      </c>
      <c r="D53" s="161" t="s">
        <v>51</v>
      </c>
      <c r="E53" s="152"/>
      <c r="F53" s="137" t="s">
        <v>247</v>
      </c>
      <c r="G53" s="152">
        <v>0.006180555555554275</v>
      </c>
      <c r="H53" s="144">
        <v>37</v>
      </c>
      <c r="I53" s="144"/>
      <c r="J53" s="37" t="s">
        <v>300</v>
      </c>
      <c r="K53" s="16"/>
      <c r="L53" s="164" t="s">
        <v>299</v>
      </c>
      <c r="M53" s="155">
        <v>22</v>
      </c>
      <c r="N53" s="144">
        <v>46.8</v>
      </c>
      <c r="O53" s="157">
        <v>52</v>
      </c>
      <c r="P53" s="64"/>
      <c r="Q53" s="149">
        <v>14.3</v>
      </c>
      <c r="R53" s="64">
        <v>44</v>
      </c>
      <c r="S53" s="141" t="s">
        <v>68</v>
      </c>
      <c r="T53" s="155">
        <v>4</v>
      </c>
      <c r="U53" s="162">
        <v>76</v>
      </c>
      <c r="V53" s="144">
        <v>13.6</v>
      </c>
      <c r="W53" s="153"/>
      <c r="X53" s="152">
        <v>0.005381944444444445</v>
      </c>
      <c r="Y53" s="151">
        <v>0.6597222222222222</v>
      </c>
      <c r="Z53" s="144">
        <v>5.8</v>
      </c>
      <c r="AA53" s="144"/>
      <c r="AB53" s="37" t="s">
        <v>44</v>
      </c>
      <c r="AC53" s="37" t="s">
        <v>37</v>
      </c>
      <c r="AD53" s="16" t="s">
        <v>65</v>
      </c>
      <c r="AE53" s="133"/>
      <c r="AF53" s="133">
        <v>0.0017129629629629483</v>
      </c>
      <c r="AG53" s="150">
        <v>8</v>
      </c>
      <c r="AH53" s="36"/>
      <c r="AI53" s="149">
        <v>32.4</v>
      </c>
      <c r="AJ53" s="36">
        <v>2</v>
      </c>
    </row>
    <row r="54" spans="2:36" ht="11.25">
      <c r="B54" s="155">
        <v>53</v>
      </c>
      <c r="C54" s="162">
        <v>203</v>
      </c>
      <c r="D54" s="161" t="s">
        <v>2</v>
      </c>
      <c r="E54" s="152"/>
      <c r="F54" s="137" t="s">
        <v>248</v>
      </c>
      <c r="G54" s="152">
        <v>0.006226851851850315</v>
      </c>
      <c r="H54" s="144">
        <v>36.5</v>
      </c>
      <c r="I54" s="144"/>
      <c r="J54" s="37" t="s">
        <v>3</v>
      </c>
      <c r="K54" s="16"/>
      <c r="L54" s="16" t="s">
        <v>298</v>
      </c>
      <c r="M54" s="37" t="s">
        <v>3</v>
      </c>
      <c r="N54" s="144">
        <v>47.6</v>
      </c>
      <c r="O54" s="163" t="s">
        <v>3</v>
      </c>
      <c r="P54" s="64"/>
      <c r="Q54" s="149">
        <v>14.4</v>
      </c>
      <c r="R54" s="64">
        <v>43</v>
      </c>
      <c r="S54" s="141"/>
      <c r="T54" s="155">
        <v>3</v>
      </c>
      <c r="U54" s="162">
        <v>71</v>
      </c>
      <c r="V54" s="144">
        <v>14</v>
      </c>
      <c r="W54" s="153"/>
      <c r="X54" s="152" t="s">
        <v>154</v>
      </c>
      <c r="Y54" s="151">
        <v>0.6805555555555555</v>
      </c>
      <c r="Z54" s="144">
        <v>5</v>
      </c>
      <c r="AA54" s="144"/>
      <c r="AB54" s="37" t="s">
        <v>46</v>
      </c>
      <c r="AC54" s="37" t="s">
        <v>40</v>
      </c>
      <c r="AD54" s="37" t="s">
        <v>3</v>
      </c>
      <c r="AE54" s="133"/>
      <c r="AF54" s="133">
        <v>0.0017592592592592592</v>
      </c>
      <c r="AG54" s="150">
        <v>6</v>
      </c>
      <c r="AH54" s="36"/>
      <c r="AI54" s="149">
        <v>33.4</v>
      </c>
      <c r="AJ54" s="36" t="s">
        <v>3</v>
      </c>
    </row>
    <row r="55" spans="2:36" ht="12" thickBot="1">
      <c r="B55" s="155">
        <v>52</v>
      </c>
      <c r="C55" s="162">
        <v>202</v>
      </c>
      <c r="D55" s="161">
        <v>9.4</v>
      </c>
      <c r="E55" s="152"/>
      <c r="F55" s="137" t="s">
        <v>249</v>
      </c>
      <c r="G55" s="152">
        <v>0.0062731481481463555</v>
      </c>
      <c r="H55" s="144">
        <v>36</v>
      </c>
      <c r="I55" s="144"/>
      <c r="J55" s="160" t="s">
        <v>297</v>
      </c>
      <c r="K55" s="101"/>
      <c r="L55" s="159" t="s">
        <v>296</v>
      </c>
      <c r="M55" s="158">
        <v>21</v>
      </c>
      <c r="N55" s="144">
        <v>48.4</v>
      </c>
      <c r="O55" s="157">
        <v>51</v>
      </c>
      <c r="P55" s="64"/>
      <c r="Q55" s="156">
        <v>14.5</v>
      </c>
      <c r="R55" s="64">
        <v>42</v>
      </c>
      <c r="S55" s="141"/>
      <c r="T55" s="155">
        <v>2</v>
      </c>
      <c r="U55" s="154">
        <v>66</v>
      </c>
      <c r="V55" s="144">
        <v>14.5</v>
      </c>
      <c r="W55" s="153"/>
      <c r="X55" s="152">
        <v>0.0474537037037037</v>
      </c>
      <c r="Y55" s="151">
        <v>0.7152777777777778</v>
      </c>
      <c r="Z55" s="144">
        <v>4</v>
      </c>
      <c r="AA55" s="144"/>
      <c r="AB55" s="37" t="s">
        <v>48</v>
      </c>
      <c r="AC55" s="37" t="s">
        <v>44</v>
      </c>
      <c r="AD55" s="16" t="s">
        <v>66</v>
      </c>
      <c r="AE55" s="133"/>
      <c r="AF55" s="133">
        <v>0.0018055555555555557</v>
      </c>
      <c r="AG55" s="150">
        <v>4</v>
      </c>
      <c r="AH55" s="36"/>
      <c r="AI55" s="149">
        <v>34.5</v>
      </c>
      <c r="AJ55" s="36">
        <v>1</v>
      </c>
    </row>
    <row r="56" spans="2:37" ht="12" thickBot="1">
      <c r="B56" s="140">
        <v>51</v>
      </c>
      <c r="C56" s="148">
        <v>201</v>
      </c>
      <c r="D56" s="147" t="s">
        <v>2</v>
      </c>
      <c r="E56" s="145"/>
      <c r="F56" s="146" t="s">
        <v>250</v>
      </c>
      <c r="G56" s="145">
        <v>0.006319444444442395</v>
      </c>
      <c r="H56" s="135">
        <v>35.5</v>
      </c>
      <c r="I56" s="135"/>
      <c r="J56" s="39" t="s">
        <v>3</v>
      </c>
      <c r="K56" s="77"/>
      <c r="L56" s="77" t="s">
        <v>295</v>
      </c>
      <c r="M56" s="39" t="s">
        <v>3</v>
      </c>
      <c r="N56" s="144">
        <v>49.2</v>
      </c>
      <c r="O56" s="143" t="s">
        <v>3</v>
      </c>
      <c r="P56" s="142"/>
      <c r="Q56" s="131">
        <v>15</v>
      </c>
      <c r="R56" s="142">
        <v>41</v>
      </c>
      <c r="S56" s="141"/>
      <c r="T56" s="140">
        <v>1</v>
      </c>
      <c r="U56" s="139">
        <v>60</v>
      </c>
      <c r="V56" s="135">
        <v>15</v>
      </c>
      <c r="W56" s="138"/>
      <c r="X56" s="137" t="s">
        <v>162</v>
      </c>
      <c r="Y56" s="136">
        <v>0.75</v>
      </c>
      <c r="Z56" s="135">
        <v>3</v>
      </c>
      <c r="AA56" s="135"/>
      <c r="AB56" s="39" t="s">
        <v>50</v>
      </c>
      <c r="AC56" s="39" t="s">
        <v>48</v>
      </c>
      <c r="AD56" s="77" t="s">
        <v>67</v>
      </c>
      <c r="AE56" s="134"/>
      <c r="AF56" s="133">
        <v>0.0018518518518518517</v>
      </c>
      <c r="AG56" s="132">
        <v>2</v>
      </c>
      <c r="AH56" s="40"/>
      <c r="AI56" s="131">
        <v>36</v>
      </c>
      <c r="AJ56" s="40" t="s">
        <v>3</v>
      </c>
      <c r="AK56" s="115"/>
    </row>
    <row r="57" spans="7:37" ht="12.75" customHeight="1">
      <c r="G57" s="129"/>
      <c r="K57" s="130"/>
      <c r="L57" s="130"/>
      <c r="P57" s="129"/>
      <c r="Q57" s="129"/>
      <c r="S57" s="119"/>
      <c r="AK57" s="115"/>
    </row>
    <row r="58" spans="2:37" ht="18.75" customHeight="1">
      <c r="B58" s="119"/>
      <c r="C58" s="119"/>
      <c r="D58" s="119"/>
      <c r="E58" s="283" t="s">
        <v>294</v>
      </c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128"/>
      <c r="AJ58" s="125"/>
      <c r="AK58" s="126"/>
    </row>
    <row r="59" spans="2:36" ht="3" customHeight="1">
      <c r="B59" s="119"/>
      <c r="C59" s="47"/>
      <c r="D59" s="47"/>
      <c r="E59" s="47"/>
      <c r="F59" s="47"/>
      <c r="G59" s="47"/>
      <c r="H59" s="20"/>
      <c r="I59" s="20"/>
      <c r="J59" s="20"/>
      <c r="K59" s="127"/>
      <c r="L59" s="127"/>
      <c r="M59" s="127"/>
      <c r="N59" s="127"/>
      <c r="O59" s="126"/>
      <c r="P59" s="126"/>
      <c r="Q59" s="126"/>
      <c r="R59" s="126"/>
      <c r="S59" s="126"/>
      <c r="AJ59" s="125"/>
    </row>
    <row r="60" spans="2:31" ht="3" customHeight="1">
      <c r="B60" s="119"/>
      <c r="C60" s="47"/>
      <c r="D60" s="47"/>
      <c r="E60" s="47"/>
      <c r="F60" s="47"/>
      <c r="G60" s="47"/>
      <c r="H60" s="124"/>
      <c r="I60" s="124"/>
      <c r="J60" s="124"/>
      <c r="K60" s="123"/>
      <c r="L60" s="123"/>
      <c r="M60" s="123"/>
      <c r="N60" s="123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</row>
    <row r="61" spans="2:35" ht="20.25" customHeight="1" hidden="1">
      <c r="B61" s="119"/>
      <c r="C61" s="47"/>
      <c r="D61" s="47"/>
      <c r="E61" s="47"/>
      <c r="F61" s="47"/>
      <c r="G61" s="47"/>
      <c r="H61" s="124"/>
      <c r="I61" s="124"/>
      <c r="J61" s="124"/>
      <c r="K61" s="123"/>
      <c r="L61" s="123"/>
      <c r="M61" s="123"/>
      <c r="N61" s="123"/>
      <c r="O61" s="122"/>
      <c r="P61" s="122"/>
      <c r="Q61" s="122"/>
      <c r="R61" s="122"/>
      <c r="S61" s="122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121"/>
    </row>
    <row r="62" spans="2:36" ht="9" customHeight="1">
      <c r="B62" s="120"/>
      <c r="J62" s="119"/>
      <c r="K62" s="119"/>
      <c r="L62" s="119"/>
      <c r="M62" s="119"/>
      <c r="N62" s="119"/>
      <c r="O62" s="119"/>
      <c r="P62" s="119"/>
      <c r="Q62" s="119"/>
      <c r="R62" s="119"/>
      <c r="S62" s="116"/>
      <c r="T62" s="116"/>
      <c r="U62" s="112"/>
      <c r="V62" s="112"/>
      <c r="AJ62" s="118"/>
    </row>
    <row r="63" spans="2:22" ht="12.75">
      <c r="B63" s="117"/>
      <c r="C63" s="117"/>
      <c r="S63" s="116"/>
      <c r="T63" s="116"/>
      <c r="U63" s="112"/>
      <c r="V63" s="112"/>
    </row>
    <row r="64" ht="8.25">
      <c r="AK64" s="115"/>
    </row>
  </sheetData>
  <sheetProtection/>
  <mergeCells count="22">
    <mergeCell ref="J5:J6"/>
    <mergeCell ref="H5:H6"/>
    <mergeCell ref="AD5:AD6"/>
    <mergeCell ref="AG5:AG6"/>
    <mergeCell ref="AC5:AC6"/>
    <mergeCell ref="T61:AH61"/>
    <mergeCell ref="B1:D1"/>
    <mergeCell ref="B5:B6"/>
    <mergeCell ref="D5:G5"/>
    <mergeCell ref="D3:AD3"/>
    <mergeCell ref="AF3:AG3"/>
    <mergeCell ref="E58:AH58"/>
    <mergeCell ref="V5:Y5"/>
    <mergeCell ref="T5:T6"/>
    <mergeCell ref="L5:L6"/>
    <mergeCell ref="AB5:AB6"/>
    <mergeCell ref="AJ5:AJ6"/>
    <mergeCell ref="AF5:AF6"/>
    <mergeCell ref="M5:M6"/>
    <mergeCell ref="N5:N6"/>
    <mergeCell ref="O5:O6"/>
    <mergeCell ref="R5:R6"/>
  </mergeCells>
  <printOptions/>
  <pageMargins left="0.8267716535433072" right="0.2362204724409449" top="0.5511811023622047" bottom="0.35433070866141736" header="0.31496062992125984" footer="0.31496062992125984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0"/>
  <sheetViews>
    <sheetView view="pageBreakPreview" zoomScaleNormal="130" zoomScaleSheetLayoutView="100" zoomScalePageLayoutView="0" workbookViewId="0" topLeftCell="A1">
      <selection activeCell="L5" sqref="L5:L6"/>
    </sheetView>
  </sheetViews>
  <sheetFormatPr defaultColWidth="9.00390625" defaultRowHeight="12.75"/>
  <cols>
    <col min="1" max="1" width="3.75390625" style="582" customWidth="1"/>
    <col min="2" max="2" width="4.875" style="582" customWidth="1"/>
    <col min="3" max="3" width="4.25390625" style="581" bestFit="1" customWidth="1"/>
    <col min="4" max="4" width="4.625" style="581" customWidth="1"/>
    <col min="5" max="5" width="5.00390625" style="581" customWidth="1"/>
    <col min="6" max="6" width="0.74609375" style="581" hidden="1" customWidth="1"/>
    <col min="7" max="7" width="5.625" style="581" customWidth="1"/>
    <col min="8" max="8" width="3.75390625" style="581" hidden="1" customWidth="1"/>
    <col min="9" max="9" width="3.25390625" style="581" customWidth="1"/>
    <col min="10" max="10" width="4.25390625" style="581" hidden="1" customWidth="1"/>
    <col min="11" max="11" width="3.875" style="581" customWidth="1"/>
    <col min="12" max="12" width="6.625" style="581" customWidth="1"/>
    <col min="13" max="13" width="4.125" style="581" customWidth="1"/>
    <col min="14" max="14" width="10.25390625" style="581" customWidth="1"/>
    <col min="15" max="15" width="2.875" style="581" hidden="1" customWidth="1"/>
    <col min="16" max="16" width="4.00390625" style="581" customWidth="1"/>
    <col min="17" max="17" width="4.75390625" style="581" customWidth="1"/>
    <col min="18" max="18" width="5.00390625" style="581" customWidth="1"/>
    <col min="19" max="19" width="21.875" style="581" customWidth="1"/>
    <col min="20" max="20" width="3.625" style="581" bestFit="1" customWidth="1"/>
    <col min="21" max="21" width="4.75390625" style="581" customWidth="1"/>
    <col min="22" max="22" width="3.875" style="581" customWidth="1"/>
    <col min="23" max="24" width="4.375" style="188" bestFit="1" customWidth="1"/>
    <col min="25" max="25" width="4.375" style="188" hidden="1" customWidth="1"/>
    <col min="26" max="26" width="5.75390625" style="188" customWidth="1"/>
    <col min="27" max="27" width="1.12109375" style="188" hidden="1" customWidth="1"/>
    <col min="28" max="28" width="3.125" style="188" customWidth="1"/>
    <col min="29" max="29" width="2.75390625" style="188" bestFit="1" customWidth="1"/>
    <col min="30" max="30" width="4.625" style="188" customWidth="1"/>
    <col min="31" max="31" width="1.37890625" style="188" hidden="1" customWidth="1"/>
    <col min="32" max="32" width="3.875" style="188" customWidth="1"/>
    <col min="33" max="33" width="9.625" style="188" customWidth="1"/>
    <col min="34" max="34" width="0.74609375" style="188" hidden="1" customWidth="1"/>
    <col min="35" max="35" width="4.75390625" style="188" customWidth="1"/>
    <col min="36" max="36" width="4.25390625" style="188" customWidth="1"/>
    <col min="37" max="37" width="5.125" style="188" customWidth="1"/>
    <col min="38" max="38" width="9.125" style="188" hidden="1" customWidth="1"/>
    <col min="39" max="16384" width="9.125" style="188" customWidth="1"/>
  </cols>
  <sheetData>
    <row r="1" spans="1:26" ht="36.75" customHeight="1">
      <c r="A1" s="685"/>
      <c r="B1" s="684"/>
      <c r="D1" s="683" t="s">
        <v>1021</v>
      </c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Z1" s="683"/>
    </row>
    <row r="2" spans="1:36" s="581" customFormat="1" ht="15" customHeight="1">
      <c r="A2" s="591"/>
      <c r="B2" s="591"/>
      <c r="C2" s="45" t="s">
        <v>78</v>
      </c>
      <c r="D2" s="45"/>
      <c r="E2" s="45"/>
      <c r="F2" s="45"/>
      <c r="G2" s="45"/>
      <c r="H2" s="45"/>
      <c r="I2" s="45"/>
      <c r="J2" s="45"/>
      <c r="K2" s="45"/>
      <c r="L2" s="248" t="s">
        <v>1020</v>
      </c>
      <c r="M2" s="248"/>
      <c r="N2" s="248"/>
      <c r="O2" s="248"/>
      <c r="P2" s="248"/>
      <c r="Q2" s="248"/>
      <c r="R2" s="248"/>
      <c r="S2" s="248"/>
      <c r="T2" s="248"/>
      <c r="U2" s="248"/>
      <c r="V2" s="25"/>
      <c r="W2" s="213"/>
      <c r="X2" s="213"/>
      <c r="Y2" s="213"/>
      <c r="Z2" s="213"/>
      <c r="AA2" s="213"/>
      <c r="AB2" s="213"/>
      <c r="AC2" s="213"/>
      <c r="AD2" s="682"/>
      <c r="AE2" s="681"/>
      <c r="AF2" s="681"/>
      <c r="AG2" s="681"/>
      <c r="AH2" s="681"/>
      <c r="AI2" s="681"/>
      <c r="AJ2" s="681"/>
    </row>
    <row r="3" spans="1:36" s="581" customFormat="1" ht="9" customHeight="1" hidden="1">
      <c r="A3" s="680"/>
      <c r="B3" s="680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680"/>
      <c r="S3" s="213"/>
      <c r="T3" s="679"/>
      <c r="U3" s="679"/>
      <c r="V3" s="678"/>
      <c r="W3" s="677"/>
      <c r="X3" s="677"/>
      <c r="Y3" s="677"/>
      <c r="Z3" s="677"/>
      <c r="AA3" s="677"/>
      <c r="AB3" s="677"/>
      <c r="AC3" s="677"/>
      <c r="AD3" s="677"/>
      <c r="AE3" s="677"/>
      <c r="AF3" s="677"/>
      <c r="AG3" s="677"/>
      <c r="AH3" s="677"/>
      <c r="AI3" s="676"/>
      <c r="AJ3" s="676"/>
    </row>
    <row r="4" spans="1:37" ht="13.5" customHeight="1" thickBot="1">
      <c r="A4" s="28" t="s">
        <v>1019</v>
      </c>
      <c r="B4" s="28"/>
      <c r="C4" s="46"/>
      <c r="D4" s="46"/>
      <c r="E4" s="46"/>
      <c r="F4" s="46"/>
      <c r="G4" s="45"/>
      <c r="H4" s="45"/>
      <c r="I4" s="45"/>
      <c r="J4" s="45"/>
      <c r="K4" s="45"/>
      <c r="L4" s="46"/>
      <c r="M4" s="46"/>
      <c r="N4" s="46"/>
      <c r="O4" s="46"/>
      <c r="P4" s="45"/>
      <c r="Q4" s="45"/>
      <c r="R4" s="29"/>
      <c r="S4" s="213"/>
      <c r="T4" s="28" t="s">
        <v>1018</v>
      </c>
      <c r="U4" s="28"/>
      <c r="V4" s="206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3"/>
    </row>
    <row r="5" spans="1:38" ht="24" customHeight="1">
      <c r="A5" s="671" t="s">
        <v>0</v>
      </c>
      <c r="B5" s="675" t="s">
        <v>59</v>
      </c>
      <c r="C5" s="669" t="s">
        <v>60</v>
      </c>
      <c r="D5" s="669"/>
      <c r="E5" s="669"/>
      <c r="F5" s="674"/>
      <c r="G5" s="660" t="s">
        <v>284</v>
      </c>
      <c r="H5" s="660"/>
      <c r="I5" s="660" t="s">
        <v>1017</v>
      </c>
      <c r="J5" s="660"/>
      <c r="K5" s="660"/>
      <c r="L5" s="666" t="s">
        <v>74</v>
      </c>
      <c r="M5" s="667" t="s">
        <v>57</v>
      </c>
      <c r="N5" s="666" t="s">
        <v>71</v>
      </c>
      <c r="O5" s="673"/>
      <c r="P5" s="660" t="s">
        <v>282</v>
      </c>
      <c r="Q5" s="660"/>
      <c r="R5" s="672" t="s">
        <v>70</v>
      </c>
      <c r="S5" s="600"/>
      <c r="T5" s="671" t="s">
        <v>0</v>
      </c>
      <c r="U5" s="670" t="s">
        <v>61</v>
      </c>
      <c r="V5" s="669" t="s">
        <v>60</v>
      </c>
      <c r="W5" s="669"/>
      <c r="X5" s="669"/>
      <c r="Y5" s="669"/>
      <c r="Z5" s="666" t="s">
        <v>73</v>
      </c>
      <c r="AA5" s="665"/>
      <c r="AB5" s="660" t="s">
        <v>1016</v>
      </c>
      <c r="AC5" s="660"/>
      <c r="AD5" s="667" t="s">
        <v>75</v>
      </c>
      <c r="AE5" s="668"/>
      <c r="AF5" s="667" t="s">
        <v>76</v>
      </c>
      <c r="AG5" s="666" t="s">
        <v>69</v>
      </c>
      <c r="AH5" s="665"/>
      <c r="AI5" s="664" t="s">
        <v>282</v>
      </c>
      <c r="AJ5" s="663"/>
      <c r="AK5" s="662" t="s">
        <v>1015</v>
      </c>
      <c r="AL5" s="661"/>
    </row>
    <row r="6" spans="1:37" ht="30.75" customHeight="1" thickBot="1">
      <c r="A6" s="655"/>
      <c r="B6" s="653" t="s">
        <v>58</v>
      </c>
      <c r="C6" s="572" t="s">
        <v>72</v>
      </c>
      <c r="D6" s="572" t="s">
        <v>383</v>
      </c>
      <c r="E6" s="572" t="s">
        <v>1013</v>
      </c>
      <c r="F6" s="572"/>
      <c r="G6" s="660"/>
      <c r="H6" s="660"/>
      <c r="I6" s="659" t="s">
        <v>1014</v>
      </c>
      <c r="J6" s="658"/>
      <c r="K6" s="653" t="s">
        <v>1011</v>
      </c>
      <c r="L6" s="651"/>
      <c r="M6" s="652"/>
      <c r="N6" s="651"/>
      <c r="O6" s="650"/>
      <c r="P6" s="657" t="s">
        <v>283</v>
      </c>
      <c r="Q6" s="572" t="s">
        <v>1010</v>
      </c>
      <c r="R6" s="656"/>
      <c r="S6" s="600"/>
      <c r="T6" s="655"/>
      <c r="U6" s="653" t="s">
        <v>77</v>
      </c>
      <c r="V6" s="654" t="s">
        <v>72</v>
      </c>
      <c r="W6" s="572" t="s">
        <v>383</v>
      </c>
      <c r="X6" s="572" t="s">
        <v>1013</v>
      </c>
      <c r="Y6" s="572"/>
      <c r="Z6" s="651"/>
      <c r="AA6" s="653"/>
      <c r="AB6" s="572" t="s">
        <v>1012</v>
      </c>
      <c r="AC6" s="572" t="s">
        <v>1011</v>
      </c>
      <c r="AD6" s="652"/>
      <c r="AE6" s="572"/>
      <c r="AF6" s="652"/>
      <c r="AG6" s="651"/>
      <c r="AH6" s="650"/>
      <c r="AI6" s="649" t="s">
        <v>283</v>
      </c>
      <c r="AJ6" s="649" t="s">
        <v>1010</v>
      </c>
      <c r="AK6" s="571"/>
    </row>
    <row r="7" spans="1:37" s="625" customFormat="1" ht="11.25" thickBot="1">
      <c r="A7" s="638">
        <v>100</v>
      </c>
      <c r="B7" s="637">
        <v>300</v>
      </c>
      <c r="C7" s="631">
        <v>7</v>
      </c>
      <c r="D7" s="641" t="s">
        <v>1009</v>
      </c>
      <c r="E7" s="615" t="s">
        <v>122</v>
      </c>
      <c r="F7" s="634"/>
      <c r="G7" s="631">
        <v>85</v>
      </c>
      <c r="H7" s="631"/>
      <c r="I7" s="633" t="s">
        <v>361</v>
      </c>
      <c r="J7" s="648"/>
      <c r="K7" s="647" t="s">
        <v>380</v>
      </c>
      <c r="L7" s="638">
        <v>33</v>
      </c>
      <c r="M7" s="639">
        <v>26.6</v>
      </c>
      <c r="N7" s="629">
        <v>90</v>
      </c>
      <c r="O7" s="628"/>
      <c r="P7" s="646">
        <v>8</v>
      </c>
      <c r="Q7" s="626">
        <v>13.4</v>
      </c>
      <c r="R7" s="628">
        <v>45</v>
      </c>
      <c r="S7" s="634"/>
      <c r="T7" s="638">
        <v>50</v>
      </c>
      <c r="U7" s="637">
        <v>230</v>
      </c>
      <c r="V7" s="636">
        <v>8.8</v>
      </c>
      <c r="W7" s="635" t="s">
        <v>226</v>
      </c>
      <c r="X7" s="635" t="s">
        <v>154</v>
      </c>
      <c r="Y7" s="634"/>
      <c r="Z7" s="631">
        <v>50</v>
      </c>
      <c r="AA7" s="631"/>
      <c r="AB7" s="633" t="s">
        <v>42</v>
      </c>
      <c r="AC7" s="633" t="s">
        <v>379</v>
      </c>
      <c r="AD7" s="632" t="s">
        <v>18</v>
      </c>
      <c r="AE7" s="631"/>
      <c r="AF7" s="639">
        <v>46</v>
      </c>
      <c r="AG7" s="629">
        <v>65</v>
      </c>
      <c r="AH7" s="628"/>
      <c r="AI7" s="646">
        <v>13.2</v>
      </c>
      <c r="AJ7" s="645">
        <v>23.45</v>
      </c>
      <c r="AK7" s="57">
        <v>20</v>
      </c>
    </row>
    <row r="8" spans="1:37" ht="11.25" thickBot="1">
      <c r="A8" s="618">
        <v>99</v>
      </c>
      <c r="B8" s="617">
        <v>299</v>
      </c>
      <c r="C8" s="614" t="s">
        <v>2</v>
      </c>
      <c r="D8" s="622" t="s">
        <v>1008</v>
      </c>
      <c r="E8" s="615" t="s">
        <v>833</v>
      </c>
      <c r="F8" s="609"/>
      <c r="G8" s="614">
        <v>84</v>
      </c>
      <c r="H8" s="614"/>
      <c r="I8" s="607" t="s">
        <v>3</v>
      </c>
      <c r="J8" s="608"/>
      <c r="K8" s="607" t="s">
        <v>3</v>
      </c>
      <c r="L8" s="607" t="s">
        <v>3</v>
      </c>
      <c r="M8" s="620">
        <v>26.8</v>
      </c>
      <c r="N8" s="607" t="s">
        <v>3</v>
      </c>
      <c r="O8" s="611"/>
      <c r="P8" s="593">
        <v>8.05</v>
      </c>
      <c r="Q8" s="592">
        <v>13.5</v>
      </c>
      <c r="R8" s="619" t="s">
        <v>3</v>
      </c>
      <c r="S8" s="600"/>
      <c r="T8" s="618">
        <v>49</v>
      </c>
      <c r="U8" s="617">
        <v>228</v>
      </c>
      <c r="V8" s="616" t="s">
        <v>51</v>
      </c>
      <c r="W8" s="615" t="s">
        <v>227</v>
      </c>
      <c r="X8" s="615" t="s">
        <v>1007</v>
      </c>
      <c r="Y8" s="600"/>
      <c r="Z8" s="614">
        <v>49.4</v>
      </c>
      <c r="AA8" s="614"/>
      <c r="AB8" s="607" t="s">
        <v>3</v>
      </c>
      <c r="AC8" s="607" t="s">
        <v>378</v>
      </c>
      <c r="AD8" s="607" t="s">
        <v>3</v>
      </c>
      <c r="AE8" s="614"/>
      <c r="AF8" s="620">
        <v>46.8</v>
      </c>
      <c r="AG8" s="607" t="s">
        <v>3</v>
      </c>
      <c r="AH8" s="611"/>
      <c r="AI8" s="593">
        <v>13.3</v>
      </c>
      <c r="AJ8" s="592">
        <v>24</v>
      </c>
      <c r="AK8" s="64" t="s">
        <v>3</v>
      </c>
    </row>
    <row r="9" spans="1:37" ht="11.25" thickBot="1">
      <c r="A9" s="618">
        <v>98</v>
      </c>
      <c r="B9" s="617">
        <v>298</v>
      </c>
      <c r="C9" s="614" t="s">
        <v>2</v>
      </c>
      <c r="D9" s="622" t="s">
        <v>406</v>
      </c>
      <c r="E9" s="615" t="s">
        <v>826</v>
      </c>
      <c r="F9" s="609"/>
      <c r="G9" s="614">
        <v>83</v>
      </c>
      <c r="H9" s="614"/>
      <c r="I9" s="607" t="s">
        <v>3</v>
      </c>
      <c r="J9" s="608"/>
      <c r="K9" s="608" t="s">
        <v>377</v>
      </c>
      <c r="L9" s="607" t="s">
        <v>3</v>
      </c>
      <c r="M9" s="620">
        <v>27</v>
      </c>
      <c r="N9" s="612">
        <v>89</v>
      </c>
      <c r="O9" s="611"/>
      <c r="P9" s="593">
        <v>8.1</v>
      </c>
      <c r="Q9" s="592">
        <v>14</v>
      </c>
      <c r="R9" s="619">
        <v>44</v>
      </c>
      <c r="S9" s="600"/>
      <c r="T9" s="618">
        <v>48</v>
      </c>
      <c r="U9" s="617">
        <v>226</v>
      </c>
      <c r="V9" s="616">
        <v>8.9</v>
      </c>
      <c r="W9" s="615" t="s">
        <v>228</v>
      </c>
      <c r="X9" s="615" t="s">
        <v>1006</v>
      </c>
      <c r="Y9" s="600"/>
      <c r="Z9" s="614">
        <v>48.8</v>
      </c>
      <c r="AA9" s="614"/>
      <c r="AB9" s="607" t="s">
        <v>52</v>
      </c>
      <c r="AC9" s="607" t="s">
        <v>376</v>
      </c>
      <c r="AD9" s="608" t="s">
        <v>21</v>
      </c>
      <c r="AE9" s="614"/>
      <c r="AF9" s="620">
        <v>47.6</v>
      </c>
      <c r="AG9" s="612">
        <v>64</v>
      </c>
      <c r="AH9" s="611"/>
      <c r="AI9" s="593">
        <v>13.4</v>
      </c>
      <c r="AJ9" s="592">
        <v>24.15</v>
      </c>
      <c r="AK9" s="64">
        <v>19</v>
      </c>
    </row>
    <row r="10" spans="1:37" ht="11.25" thickBot="1">
      <c r="A10" s="618">
        <v>97</v>
      </c>
      <c r="B10" s="617">
        <v>297</v>
      </c>
      <c r="C10" s="614">
        <v>7.1</v>
      </c>
      <c r="D10" s="622" t="s">
        <v>1005</v>
      </c>
      <c r="E10" s="615" t="s">
        <v>124</v>
      </c>
      <c r="F10" s="609"/>
      <c r="G10" s="614">
        <v>82</v>
      </c>
      <c r="H10" s="614"/>
      <c r="I10" s="607" t="s">
        <v>360</v>
      </c>
      <c r="J10" s="643"/>
      <c r="K10" s="607" t="s">
        <v>3</v>
      </c>
      <c r="L10" s="617">
        <v>32</v>
      </c>
      <c r="M10" s="620">
        <v>27.2</v>
      </c>
      <c r="N10" s="607" t="s">
        <v>3</v>
      </c>
      <c r="O10" s="611"/>
      <c r="P10" s="593">
        <v>8.15</v>
      </c>
      <c r="Q10" s="592">
        <v>14.1</v>
      </c>
      <c r="R10" s="619" t="s">
        <v>3</v>
      </c>
      <c r="S10" s="600"/>
      <c r="T10" s="618">
        <v>47</v>
      </c>
      <c r="U10" s="617">
        <v>224</v>
      </c>
      <c r="V10" s="616" t="s">
        <v>2</v>
      </c>
      <c r="W10" s="615" t="s">
        <v>229</v>
      </c>
      <c r="X10" s="615" t="s">
        <v>1004</v>
      </c>
      <c r="Y10" s="600"/>
      <c r="Z10" s="614">
        <v>48.2</v>
      </c>
      <c r="AA10" s="614"/>
      <c r="AB10" s="607" t="s">
        <v>3</v>
      </c>
      <c r="AC10" s="607" t="s">
        <v>375</v>
      </c>
      <c r="AD10" s="607" t="s">
        <v>3</v>
      </c>
      <c r="AE10" s="614" t="s">
        <v>68</v>
      </c>
      <c r="AF10" s="620">
        <v>48.4</v>
      </c>
      <c r="AG10" s="607" t="s">
        <v>3</v>
      </c>
      <c r="AH10" s="611"/>
      <c r="AI10" s="593">
        <v>13.5</v>
      </c>
      <c r="AJ10" s="592">
        <v>24.3</v>
      </c>
      <c r="AK10" s="64" t="s">
        <v>3</v>
      </c>
    </row>
    <row r="11" spans="1:37" ht="11.25" thickBot="1">
      <c r="A11" s="618">
        <v>96</v>
      </c>
      <c r="B11" s="617">
        <v>296</v>
      </c>
      <c r="C11" s="614" t="s">
        <v>2</v>
      </c>
      <c r="D11" s="622" t="s">
        <v>1003</v>
      </c>
      <c r="E11" s="615" t="s">
        <v>817</v>
      </c>
      <c r="F11" s="609"/>
      <c r="G11" s="614">
        <v>81</v>
      </c>
      <c r="H11" s="614"/>
      <c r="I11" s="607" t="s">
        <v>3</v>
      </c>
      <c r="J11" s="608"/>
      <c r="K11" s="608" t="s">
        <v>374</v>
      </c>
      <c r="L11" s="607" t="s">
        <v>3</v>
      </c>
      <c r="M11" s="620">
        <v>27.4</v>
      </c>
      <c r="N11" s="612">
        <v>88</v>
      </c>
      <c r="O11" s="611"/>
      <c r="P11" s="593">
        <v>8.2</v>
      </c>
      <c r="Q11" s="592">
        <v>14.2</v>
      </c>
      <c r="R11" s="619">
        <v>43</v>
      </c>
      <c r="S11" s="600"/>
      <c r="T11" s="618">
        <v>46</v>
      </c>
      <c r="U11" s="617">
        <v>222</v>
      </c>
      <c r="V11" s="616">
        <v>9</v>
      </c>
      <c r="W11" s="615" t="s">
        <v>230</v>
      </c>
      <c r="X11" s="615" t="s">
        <v>1002</v>
      </c>
      <c r="Y11" s="600"/>
      <c r="Z11" s="614">
        <v>47.6</v>
      </c>
      <c r="AA11" s="614"/>
      <c r="AB11" s="607" t="s">
        <v>53</v>
      </c>
      <c r="AC11" s="607" t="s">
        <v>373</v>
      </c>
      <c r="AD11" s="608" t="s">
        <v>24</v>
      </c>
      <c r="AE11" s="614"/>
      <c r="AF11" s="620">
        <v>49.2</v>
      </c>
      <c r="AG11" s="612">
        <v>63</v>
      </c>
      <c r="AH11" s="611"/>
      <c r="AI11" s="593">
        <v>14</v>
      </c>
      <c r="AJ11" s="592">
        <v>24.45</v>
      </c>
      <c r="AK11" s="64">
        <v>18</v>
      </c>
    </row>
    <row r="12" spans="1:37" s="206" customFormat="1" ht="11.25" thickBot="1">
      <c r="A12" s="617">
        <v>95</v>
      </c>
      <c r="B12" s="617">
        <v>295</v>
      </c>
      <c r="C12" s="614" t="s">
        <v>2</v>
      </c>
      <c r="D12" s="622" t="s">
        <v>405</v>
      </c>
      <c r="E12" s="635" t="s">
        <v>270</v>
      </c>
      <c r="F12" s="600"/>
      <c r="G12" s="614">
        <v>80</v>
      </c>
      <c r="H12" s="614"/>
      <c r="I12" s="607" t="s">
        <v>3</v>
      </c>
      <c r="J12" s="643"/>
      <c r="K12" s="607" t="s">
        <v>3</v>
      </c>
      <c r="L12" s="607" t="s">
        <v>3</v>
      </c>
      <c r="M12" s="620">
        <v>27.6</v>
      </c>
      <c r="N12" s="607" t="s">
        <v>3</v>
      </c>
      <c r="O12" s="611"/>
      <c r="P12" s="593">
        <v>8.25</v>
      </c>
      <c r="Q12" s="592">
        <v>14.3</v>
      </c>
      <c r="R12" s="619" t="s">
        <v>3</v>
      </c>
      <c r="S12" s="600"/>
      <c r="T12" s="618">
        <v>45</v>
      </c>
      <c r="U12" s="617">
        <v>220</v>
      </c>
      <c r="V12" s="616" t="s">
        <v>2</v>
      </c>
      <c r="W12" s="615" t="s">
        <v>231</v>
      </c>
      <c r="X12" s="615" t="s">
        <v>158</v>
      </c>
      <c r="Y12" s="600"/>
      <c r="Z12" s="614">
        <v>47</v>
      </c>
      <c r="AA12" s="614"/>
      <c r="AB12" s="607" t="s">
        <v>3</v>
      </c>
      <c r="AC12" s="607" t="s">
        <v>372</v>
      </c>
      <c r="AD12" s="607" t="s">
        <v>3</v>
      </c>
      <c r="AE12" s="614"/>
      <c r="AF12" s="620">
        <v>50</v>
      </c>
      <c r="AG12" s="607" t="s">
        <v>3</v>
      </c>
      <c r="AH12" s="611"/>
      <c r="AI12" s="593">
        <v>14.1</v>
      </c>
      <c r="AJ12" s="592">
        <v>25</v>
      </c>
      <c r="AK12" s="64" t="s">
        <v>3</v>
      </c>
    </row>
    <row r="13" spans="1:37" ht="11.25" thickBot="1">
      <c r="A13" s="618">
        <v>94</v>
      </c>
      <c r="B13" s="617">
        <v>294</v>
      </c>
      <c r="C13" s="614">
        <v>7.2</v>
      </c>
      <c r="D13" s="622" t="s">
        <v>1001</v>
      </c>
      <c r="E13" s="615" t="s">
        <v>126</v>
      </c>
      <c r="F13" s="609"/>
      <c r="G13" s="614">
        <v>79</v>
      </c>
      <c r="H13" s="614"/>
      <c r="I13" s="607" t="s">
        <v>357</v>
      </c>
      <c r="J13" s="608"/>
      <c r="K13" s="621" t="s">
        <v>371</v>
      </c>
      <c r="L13" s="618">
        <v>31</v>
      </c>
      <c r="M13" s="620">
        <v>27.8</v>
      </c>
      <c r="N13" s="612">
        <v>87</v>
      </c>
      <c r="O13" s="611"/>
      <c r="P13" s="593">
        <v>8.3</v>
      </c>
      <c r="Q13" s="592">
        <v>14.4</v>
      </c>
      <c r="R13" s="619">
        <v>42</v>
      </c>
      <c r="S13" s="600"/>
      <c r="T13" s="618">
        <v>44</v>
      </c>
      <c r="U13" s="617">
        <v>218</v>
      </c>
      <c r="V13" s="616">
        <v>9.1</v>
      </c>
      <c r="W13" s="615" t="s">
        <v>232</v>
      </c>
      <c r="X13" s="615" t="s">
        <v>1000</v>
      </c>
      <c r="Y13" s="600"/>
      <c r="Z13" s="614">
        <v>46.4</v>
      </c>
      <c r="AA13" s="614"/>
      <c r="AB13" s="607" t="s">
        <v>54</v>
      </c>
      <c r="AC13" s="607" t="s">
        <v>369</v>
      </c>
      <c r="AD13" s="608" t="s">
        <v>27</v>
      </c>
      <c r="AE13" s="614"/>
      <c r="AF13" s="620">
        <v>51</v>
      </c>
      <c r="AG13" s="612">
        <v>62</v>
      </c>
      <c r="AH13" s="611"/>
      <c r="AI13" s="593">
        <v>14.2</v>
      </c>
      <c r="AJ13" s="592">
        <v>25.15</v>
      </c>
      <c r="AK13" s="64">
        <v>17</v>
      </c>
    </row>
    <row r="14" spans="1:37" ht="11.25" thickBot="1">
      <c r="A14" s="618">
        <v>93</v>
      </c>
      <c r="B14" s="617">
        <v>293</v>
      </c>
      <c r="C14" s="614" t="s">
        <v>2</v>
      </c>
      <c r="D14" s="622" t="s">
        <v>999</v>
      </c>
      <c r="E14" s="615" t="s">
        <v>802</v>
      </c>
      <c r="F14" s="609"/>
      <c r="G14" s="614">
        <v>78</v>
      </c>
      <c r="H14" s="614"/>
      <c r="I14" s="607" t="s">
        <v>3</v>
      </c>
      <c r="J14" s="643"/>
      <c r="K14" s="607" t="s">
        <v>3</v>
      </c>
      <c r="L14" s="607" t="s">
        <v>3</v>
      </c>
      <c r="M14" s="620">
        <v>28</v>
      </c>
      <c r="N14" s="607" t="s">
        <v>3</v>
      </c>
      <c r="O14" s="611"/>
      <c r="P14" s="593">
        <v>8.35</v>
      </c>
      <c r="Q14" s="592">
        <v>14.5</v>
      </c>
      <c r="R14" s="619" t="s">
        <v>3</v>
      </c>
      <c r="S14" s="600"/>
      <c r="T14" s="618">
        <v>43</v>
      </c>
      <c r="U14" s="617">
        <v>216</v>
      </c>
      <c r="V14" s="616" t="s">
        <v>2</v>
      </c>
      <c r="W14" s="615" t="s">
        <v>233</v>
      </c>
      <c r="X14" s="615" t="s">
        <v>998</v>
      </c>
      <c r="Y14" s="600"/>
      <c r="Z14" s="614">
        <v>45.8</v>
      </c>
      <c r="AA14" s="614"/>
      <c r="AB14" s="607" t="s">
        <v>3</v>
      </c>
      <c r="AC14" s="607" t="s">
        <v>367</v>
      </c>
      <c r="AD14" s="607" t="s">
        <v>3</v>
      </c>
      <c r="AE14" s="614"/>
      <c r="AF14" s="620">
        <v>52</v>
      </c>
      <c r="AG14" s="607" t="s">
        <v>3</v>
      </c>
      <c r="AH14" s="611"/>
      <c r="AI14" s="593">
        <v>14.3</v>
      </c>
      <c r="AJ14" s="592">
        <v>25.3</v>
      </c>
      <c r="AK14" s="64" t="s">
        <v>3</v>
      </c>
    </row>
    <row r="15" spans="1:37" ht="11.25" thickBot="1">
      <c r="A15" s="618">
        <v>92</v>
      </c>
      <c r="B15" s="617">
        <v>292</v>
      </c>
      <c r="C15" s="614" t="s">
        <v>2</v>
      </c>
      <c r="D15" s="622" t="s">
        <v>403</v>
      </c>
      <c r="E15" s="615" t="s">
        <v>796</v>
      </c>
      <c r="F15" s="609"/>
      <c r="G15" s="614">
        <v>77</v>
      </c>
      <c r="H15" s="614"/>
      <c r="I15" s="607" t="s">
        <v>3</v>
      </c>
      <c r="J15" s="608"/>
      <c r="K15" s="608" t="s">
        <v>366</v>
      </c>
      <c r="L15" s="607" t="s">
        <v>3</v>
      </c>
      <c r="M15" s="620">
        <v>28.2</v>
      </c>
      <c r="N15" s="612">
        <v>86</v>
      </c>
      <c r="O15" s="611"/>
      <c r="P15" s="593">
        <v>8.4</v>
      </c>
      <c r="Q15" s="592">
        <v>15</v>
      </c>
      <c r="R15" s="619">
        <v>41</v>
      </c>
      <c r="S15" s="600"/>
      <c r="T15" s="618">
        <v>42</v>
      </c>
      <c r="U15" s="617">
        <v>214</v>
      </c>
      <c r="V15" s="616">
        <v>9.2</v>
      </c>
      <c r="W15" s="615" t="s">
        <v>234</v>
      </c>
      <c r="X15" s="615" t="s">
        <v>857</v>
      </c>
      <c r="Y15" s="600"/>
      <c r="Z15" s="614">
        <v>45.2</v>
      </c>
      <c r="AA15" s="614"/>
      <c r="AB15" s="607" t="s">
        <v>55</v>
      </c>
      <c r="AC15" s="607" t="s">
        <v>365</v>
      </c>
      <c r="AD15" s="608" t="s">
        <v>30</v>
      </c>
      <c r="AE15" s="614"/>
      <c r="AF15" s="620">
        <v>53</v>
      </c>
      <c r="AG15" s="612">
        <v>61</v>
      </c>
      <c r="AH15" s="611"/>
      <c r="AI15" s="593">
        <v>14.4</v>
      </c>
      <c r="AJ15" s="592">
        <v>25.45</v>
      </c>
      <c r="AK15" s="64">
        <v>16</v>
      </c>
    </row>
    <row r="16" spans="1:37" ht="11.25" thickBot="1">
      <c r="A16" s="618">
        <v>91</v>
      </c>
      <c r="B16" s="617">
        <v>291</v>
      </c>
      <c r="C16" s="614">
        <v>7.3</v>
      </c>
      <c r="D16" s="622" t="s">
        <v>997</v>
      </c>
      <c r="E16" s="644">
        <v>0.2625</v>
      </c>
      <c r="F16" s="609"/>
      <c r="G16" s="614">
        <v>76</v>
      </c>
      <c r="H16" s="614"/>
      <c r="I16" s="607" t="s">
        <v>356</v>
      </c>
      <c r="J16" s="643"/>
      <c r="K16" s="607" t="s">
        <v>3</v>
      </c>
      <c r="L16" s="618">
        <v>30</v>
      </c>
      <c r="M16" s="620">
        <v>28.4</v>
      </c>
      <c r="N16" s="607" t="s">
        <v>3</v>
      </c>
      <c r="O16" s="611"/>
      <c r="P16" s="593">
        <v>8.45</v>
      </c>
      <c r="Q16" s="592">
        <v>15.1</v>
      </c>
      <c r="R16" s="619" t="s">
        <v>3</v>
      </c>
      <c r="S16" s="600"/>
      <c r="T16" s="618">
        <v>41</v>
      </c>
      <c r="U16" s="617">
        <v>212</v>
      </c>
      <c r="V16" s="616" t="s">
        <v>2</v>
      </c>
      <c r="W16" s="615" t="s">
        <v>235</v>
      </c>
      <c r="X16" s="615" t="s">
        <v>996</v>
      </c>
      <c r="Y16" s="600"/>
      <c r="Z16" s="614">
        <v>44.6</v>
      </c>
      <c r="AA16" s="614"/>
      <c r="AB16" s="607" t="s">
        <v>3</v>
      </c>
      <c r="AC16" s="607" t="s">
        <v>363</v>
      </c>
      <c r="AD16" s="607" t="s">
        <v>3</v>
      </c>
      <c r="AE16" s="614"/>
      <c r="AF16" s="620">
        <v>54</v>
      </c>
      <c r="AG16" s="607" t="s">
        <v>3</v>
      </c>
      <c r="AH16" s="611"/>
      <c r="AI16" s="593">
        <v>14.5</v>
      </c>
      <c r="AJ16" s="592">
        <v>26</v>
      </c>
      <c r="AK16" s="64" t="s">
        <v>3</v>
      </c>
    </row>
    <row r="17" spans="1:37" s="625" customFormat="1" ht="11.25" thickBot="1">
      <c r="A17" s="638">
        <v>90</v>
      </c>
      <c r="B17" s="637">
        <v>290</v>
      </c>
      <c r="C17" s="631" t="s">
        <v>2</v>
      </c>
      <c r="D17" s="641" t="s">
        <v>995</v>
      </c>
      <c r="E17" s="644">
        <v>0.2638888888888889</v>
      </c>
      <c r="F17" s="634"/>
      <c r="G17" s="631">
        <v>75</v>
      </c>
      <c r="H17" s="631"/>
      <c r="I17" s="633" t="s">
        <v>3</v>
      </c>
      <c r="J17" s="632"/>
      <c r="K17" s="632" t="s">
        <v>362</v>
      </c>
      <c r="L17" s="633" t="s">
        <v>3</v>
      </c>
      <c r="M17" s="639">
        <v>28.7</v>
      </c>
      <c r="N17" s="629">
        <v>85</v>
      </c>
      <c r="O17" s="628"/>
      <c r="P17" s="627">
        <v>8.5</v>
      </c>
      <c r="Q17" s="626">
        <v>15.2</v>
      </c>
      <c r="R17" s="628">
        <v>40</v>
      </c>
      <c r="S17" s="634"/>
      <c r="T17" s="638">
        <v>40</v>
      </c>
      <c r="U17" s="637">
        <v>210</v>
      </c>
      <c r="V17" s="636">
        <v>9.3</v>
      </c>
      <c r="W17" s="635" t="s">
        <v>236</v>
      </c>
      <c r="X17" s="635" t="s">
        <v>162</v>
      </c>
      <c r="Y17" s="634"/>
      <c r="Z17" s="631">
        <v>44</v>
      </c>
      <c r="AA17" s="631"/>
      <c r="AB17" s="633" t="s">
        <v>1</v>
      </c>
      <c r="AC17" s="633" t="s">
        <v>361</v>
      </c>
      <c r="AD17" s="632" t="s">
        <v>33</v>
      </c>
      <c r="AE17" s="631"/>
      <c r="AF17" s="639">
        <v>55</v>
      </c>
      <c r="AG17" s="629">
        <v>60</v>
      </c>
      <c r="AH17" s="628"/>
      <c r="AI17" s="627">
        <v>15</v>
      </c>
      <c r="AJ17" s="626">
        <v>26.15</v>
      </c>
      <c r="AK17" s="57">
        <v>15</v>
      </c>
    </row>
    <row r="18" spans="1:37" ht="11.25" thickBot="1">
      <c r="A18" s="618">
        <v>89</v>
      </c>
      <c r="B18" s="617">
        <v>289</v>
      </c>
      <c r="C18" s="614" t="s">
        <v>2</v>
      </c>
      <c r="D18" s="622" t="s">
        <v>402</v>
      </c>
      <c r="E18" s="615" t="s">
        <v>994</v>
      </c>
      <c r="F18" s="609"/>
      <c r="G18" s="614">
        <v>74</v>
      </c>
      <c r="H18" s="614"/>
      <c r="I18" s="607" t="s">
        <v>3</v>
      </c>
      <c r="J18" s="643"/>
      <c r="K18" s="607" t="s">
        <v>3</v>
      </c>
      <c r="L18" s="607" t="s">
        <v>3</v>
      </c>
      <c r="M18" s="620">
        <v>29</v>
      </c>
      <c r="N18" s="607" t="s">
        <v>3</v>
      </c>
      <c r="O18" s="611"/>
      <c r="P18" s="593">
        <v>8.56</v>
      </c>
      <c r="Q18" s="592">
        <v>15.3</v>
      </c>
      <c r="R18" s="619" t="s">
        <v>3</v>
      </c>
      <c r="S18" s="600"/>
      <c r="T18" s="618">
        <v>39</v>
      </c>
      <c r="U18" s="617">
        <v>207</v>
      </c>
      <c r="V18" s="616" t="s">
        <v>2</v>
      </c>
      <c r="W18" s="615" t="s">
        <v>237</v>
      </c>
      <c r="X18" s="615" t="s">
        <v>852</v>
      </c>
      <c r="Y18" s="600"/>
      <c r="Z18" s="614">
        <v>43.3</v>
      </c>
      <c r="AA18" s="614"/>
      <c r="AB18" s="607" t="s">
        <v>3</v>
      </c>
      <c r="AC18" s="607" t="s">
        <v>360</v>
      </c>
      <c r="AD18" s="607" t="s">
        <v>3</v>
      </c>
      <c r="AE18" s="614"/>
      <c r="AF18" s="620">
        <v>56</v>
      </c>
      <c r="AG18" s="612">
        <v>59</v>
      </c>
      <c r="AH18" s="611"/>
      <c r="AI18" s="593">
        <v>15.12</v>
      </c>
      <c r="AJ18" s="592">
        <v>26.3</v>
      </c>
      <c r="AK18" s="64" t="s">
        <v>3</v>
      </c>
    </row>
    <row r="19" spans="1:37" ht="11.25" thickBot="1">
      <c r="A19" s="618">
        <v>88</v>
      </c>
      <c r="B19" s="617">
        <v>288</v>
      </c>
      <c r="C19" s="614">
        <v>7.4</v>
      </c>
      <c r="D19" s="622" t="s">
        <v>993</v>
      </c>
      <c r="E19" s="615" t="s">
        <v>130</v>
      </c>
      <c r="F19" s="609"/>
      <c r="G19" s="614">
        <v>73</v>
      </c>
      <c r="H19" s="614"/>
      <c r="I19" s="607" t="s">
        <v>354</v>
      </c>
      <c r="J19" s="608"/>
      <c r="K19" s="621" t="s">
        <v>359</v>
      </c>
      <c r="L19" s="618">
        <v>29</v>
      </c>
      <c r="M19" s="620">
        <v>29.3</v>
      </c>
      <c r="N19" s="612">
        <v>84</v>
      </c>
      <c r="O19" s="611"/>
      <c r="P19" s="593">
        <v>9.02</v>
      </c>
      <c r="Q19" s="592">
        <v>15.4</v>
      </c>
      <c r="R19" s="619">
        <v>39</v>
      </c>
      <c r="S19" s="600"/>
      <c r="T19" s="618">
        <v>38</v>
      </c>
      <c r="U19" s="617">
        <v>204</v>
      </c>
      <c r="V19" s="616">
        <v>9.4</v>
      </c>
      <c r="W19" s="615" t="s">
        <v>238</v>
      </c>
      <c r="X19" s="615" t="s">
        <v>992</v>
      </c>
      <c r="Y19" s="600"/>
      <c r="Z19" s="614">
        <v>42.7</v>
      </c>
      <c r="AA19" s="614"/>
      <c r="AB19" s="607" t="s">
        <v>4</v>
      </c>
      <c r="AC19" s="607" t="s">
        <v>357</v>
      </c>
      <c r="AD19" s="608" t="s">
        <v>35</v>
      </c>
      <c r="AE19" s="614"/>
      <c r="AF19" s="620">
        <v>57</v>
      </c>
      <c r="AG19" s="612">
        <v>58</v>
      </c>
      <c r="AH19" s="611"/>
      <c r="AI19" s="593">
        <v>15.24</v>
      </c>
      <c r="AJ19" s="592">
        <v>26.45</v>
      </c>
      <c r="AK19" s="64">
        <v>14</v>
      </c>
    </row>
    <row r="20" spans="1:37" ht="11.25" thickBot="1">
      <c r="A20" s="618">
        <v>87</v>
      </c>
      <c r="B20" s="617">
        <v>287</v>
      </c>
      <c r="C20" s="614" t="s">
        <v>2</v>
      </c>
      <c r="D20" s="622" t="s">
        <v>991</v>
      </c>
      <c r="E20" s="615" t="s">
        <v>775</v>
      </c>
      <c r="F20" s="609"/>
      <c r="G20" s="614">
        <v>72</v>
      </c>
      <c r="H20" s="614"/>
      <c r="I20" s="607" t="s">
        <v>3</v>
      </c>
      <c r="J20" s="643"/>
      <c r="K20" s="607" t="s">
        <v>3</v>
      </c>
      <c r="L20" s="607" t="s">
        <v>3</v>
      </c>
      <c r="M20" s="620">
        <v>29.6</v>
      </c>
      <c r="N20" s="607" t="s">
        <v>3</v>
      </c>
      <c r="O20" s="611"/>
      <c r="P20" s="593">
        <v>9.08</v>
      </c>
      <c r="Q20" s="592">
        <v>15.5</v>
      </c>
      <c r="R20" s="619" t="s">
        <v>3</v>
      </c>
      <c r="S20" s="600"/>
      <c r="T20" s="618">
        <v>37</v>
      </c>
      <c r="U20" s="617">
        <v>201</v>
      </c>
      <c r="V20" s="616" t="s">
        <v>2</v>
      </c>
      <c r="W20" s="615" t="s">
        <v>239</v>
      </c>
      <c r="X20" s="615" t="s">
        <v>164</v>
      </c>
      <c r="Y20" s="600"/>
      <c r="Z20" s="614">
        <v>42.0333333333334</v>
      </c>
      <c r="AA20" s="614"/>
      <c r="AB20" s="607" t="s">
        <v>3</v>
      </c>
      <c r="AC20" s="607" t="s">
        <v>356</v>
      </c>
      <c r="AD20" s="607" t="s">
        <v>3</v>
      </c>
      <c r="AE20" s="614"/>
      <c r="AF20" s="620">
        <v>58</v>
      </c>
      <c r="AG20" s="612">
        <v>57</v>
      </c>
      <c r="AH20" s="611"/>
      <c r="AI20" s="593">
        <v>15.36</v>
      </c>
      <c r="AJ20" s="592">
        <v>27</v>
      </c>
      <c r="AK20" s="64" t="s">
        <v>3</v>
      </c>
    </row>
    <row r="21" spans="1:37" ht="11.25" thickBot="1">
      <c r="A21" s="618">
        <v>86</v>
      </c>
      <c r="B21" s="617">
        <v>286</v>
      </c>
      <c r="C21" s="614" t="s">
        <v>2</v>
      </c>
      <c r="D21" s="622" t="s">
        <v>990</v>
      </c>
      <c r="E21" s="615" t="s">
        <v>989</v>
      </c>
      <c r="F21" s="609"/>
      <c r="G21" s="614">
        <v>71</v>
      </c>
      <c r="H21" s="614"/>
      <c r="I21" s="607" t="s">
        <v>3</v>
      </c>
      <c r="J21" s="608"/>
      <c r="K21" s="608" t="s">
        <v>355</v>
      </c>
      <c r="L21" s="607" t="s">
        <v>3</v>
      </c>
      <c r="M21" s="620">
        <v>29.9</v>
      </c>
      <c r="N21" s="612">
        <v>83</v>
      </c>
      <c r="O21" s="611"/>
      <c r="P21" s="593">
        <v>9.14</v>
      </c>
      <c r="Q21" s="592">
        <v>16</v>
      </c>
      <c r="R21" s="619">
        <v>38</v>
      </c>
      <c r="S21" s="600"/>
      <c r="T21" s="618">
        <v>36</v>
      </c>
      <c r="U21" s="617">
        <v>198</v>
      </c>
      <c r="V21" s="616">
        <v>9.5</v>
      </c>
      <c r="W21" s="615" t="s">
        <v>240</v>
      </c>
      <c r="X21" s="615" t="s">
        <v>848</v>
      </c>
      <c r="Y21" s="600"/>
      <c r="Z21" s="614">
        <v>41.3</v>
      </c>
      <c r="AA21" s="614"/>
      <c r="AB21" s="607" t="s">
        <v>5</v>
      </c>
      <c r="AC21" s="607" t="s">
        <v>354</v>
      </c>
      <c r="AD21" s="608" t="s">
        <v>37</v>
      </c>
      <c r="AE21" s="614"/>
      <c r="AF21" s="620">
        <v>59</v>
      </c>
      <c r="AG21" s="612">
        <v>56</v>
      </c>
      <c r="AH21" s="611"/>
      <c r="AI21" s="593">
        <v>15.48</v>
      </c>
      <c r="AJ21" s="592">
        <v>27.15</v>
      </c>
      <c r="AK21" s="64">
        <v>13</v>
      </c>
    </row>
    <row r="22" spans="1:37" ht="11.25" thickBot="1">
      <c r="A22" s="618">
        <v>85</v>
      </c>
      <c r="B22" s="617">
        <v>285</v>
      </c>
      <c r="C22" s="614">
        <v>7.5</v>
      </c>
      <c r="D22" s="622" t="s">
        <v>400</v>
      </c>
      <c r="E22" s="615" t="s">
        <v>132</v>
      </c>
      <c r="F22" s="609"/>
      <c r="G22" s="614">
        <v>70</v>
      </c>
      <c r="H22" s="614"/>
      <c r="I22" s="607" t="s">
        <v>353</v>
      </c>
      <c r="J22" s="643"/>
      <c r="K22" s="607" t="s">
        <v>3</v>
      </c>
      <c r="L22" s="618">
        <v>28</v>
      </c>
      <c r="M22" s="620">
        <v>30.2</v>
      </c>
      <c r="N22" s="607" t="s">
        <v>3</v>
      </c>
      <c r="O22" s="611"/>
      <c r="P22" s="593">
        <v>9.2</v>
      </c>
      <c r="Q22" s="592">
        <v>16.1</v>
      </c>
      <c r="R22" s="619" t="s">
        <v>3</v>
      </c>
      <c r="S22" s="600"/>
      <c r="T22" s="618">
        <v>35</v>
      </c>
      <c r="U22" s="617">
        <v>195</v>
      </c>
      <c r="V22" s="616" t="s">
        <v>2</v>
      </c>
      <c r="W22" s="615" t="s">
        <v>241</v>
      </c>
      <c r="X22" s="615" t="s">
        <v>988</v>
      </c>
      <c r="Y22" s="600"/>
      <c r="Z22" s="614">
        <v>40.6</v>
      </c>
      <c r="AA22" s="614"/>
      <c r="AB22" s="607" t="s">
        <v>3</v>
      </c>
      <c r="AC22" s="607" t="s">
        <v>353</v>
      </c>
      <c r="AD22" s="607" t="s">
        <v>3</v>
      </c>
      <c r="AE22" s="614"/>
      <c r="AF22" s="613" t="s">
        <v>11</v>
      </c>
      <c r="AG22" s="612">
        <v>55</v>
      </c>
      <c r="AH22" s="611"/>
      <c r="AI22" s="593">
        <v>16</v>
      </c>
      <c r="AJ22" s="592">
        <v>27.3</v>
      </c>
      <c r="AK22" s="64" t="s">
        <v>3</v>
      </c>
    </row>
    <row r="23" spans="1:37" ht="11.25" thickBot="1">
      <c r="A23" s="618">
        <v>84</v>
      </c>
      <c r="B23" s="617">
        <v>284</v>
      </c>
      <c r="C23" s="614" t="s">
        <v>2</v>
      </c>
      <c r="D23" s="622" t="s">
        <v>987</v>
      </c>
      <c r="E23" s="615" t="s">
        <v>313</v>
      </c>
      <c r="F23" s="609"/>
      <c r="G23" s="614">
        <v>69</v>
      </c>
      <c r="H23" s="614"/>
      <c r="I23" s="607" t="s">
        <v>3</v>
      </c>
      <c r="J23" s="608"/>
      <c r="K23" s="608" t="s">
        <v>352</v>
      </c>
      <c r="L23" s="607" t="s">
        <v>3</v>
      </c>
      <c r="M23" s="620">
        <v>30.5</v>
      </c>
      <c r="N23" s="612">
        <v>82</v>
      </c>
      <c r="O23" s="611"/>
      <c r="P23" s="593">
        <v>9.26</v>
      </c>
      <c r="Q23" s="592">
        <v>16.2</v>
      </c>
      <c r="R23" s="619">
        <v>37</v>
      </c>
      <c r="S23" s="600"/>
      <c r="T23" s="618">
        <v>34</v>
      </c>
      <c r="U23" s="617">
        <v>192</v>
      </c>
      <c r="V23" s="616">
        <v>9.6</v>
      </c>
      <c r="W23" s="615" t="s">
        <v>242</v>
      </c>
      <c r="X23" s="615" t="s">
        <v>166</v>
      </c>
      <c r="Y23" s="600"/>
      <c r="Z23" s="614">
        <v>39.8777777777777</v>
      </c>
      <c r="AA23" s="614"/>
      <c r="AB23" s="607" t="s">
        <v>6</v>
      </c>
      <c r="AC23" s="607" t="s">
        <v>351</v>
      </c>
      <c r="AD23" s="608" t="s">
        <v>38</v>
      </c>
      <c r="AE23" s="614"/>
      <c r="AF23" s="613" t="s">
        <v>13</v>
      </c>
      <c r="AG23" s="612">
        <v>54</v>
      </c>
      <c r="AH23" s="611"/>
      <c r="AI23" s="593">
        <v>16.12</v>
      </c>
      <c r="AJ23" s="592">
        <v>27.45</v>
      </c>
      <c r="AK23" s="64">
        <v>12</v>
      </c>
    </row>
    <row r="24" spans="1:37" ht="11.25" thickBot="1">
      <c r="A24" s="618">
        <v>83</v>
      </c>
      <c r="B24" s="617">
        <v>283</v>
      </c>
      <c r="C24" s="614" t="s">
        <v>2</v>
      </c>
      <c r="D24" s="622" t="s">
        <v>986</v>
      </c>
      <c r="E24" s="615" t="s">
        <v>985</v>
      </c>
      <c r="F24" s="609"/>
      <c r="G24" s="614">
        <v>68</v>
      </c>
      <c r="H24" s="614"/>
      <c r="I24" s="607" t="s">
        <v>3</v>
      </c>
      <c r="J24" s="643"/>
      <c r="K24" s="607" t="s">
        <v>3</v>
      </c>
      <c r="L24" s="607" t="s">
        <v>3</v>
      </c>
      <c r="M24" s="620">
        <v>30.8</v>
      </c>
      <c r="N24" s="607" t="s">
        <v>3</v>
      </c>
      <c r="O24" s="611"/>
      <c r="P24" s="593">
        <v>9.32</v>
      </c>
      <c r="Q24" s="592">
        <v>16.3</v>
      </c>
      <c r="R24" s="619" t="s">
        <v>3</v>
      </c>
      <c r="S24" s="600"/>
      <c r="T24" s="618">
        <v>33</v>
      </c>
      <c r="U24" s="617">
        <v>189</v>
      </c>
      <c r="V24" s="616" t="s">
        <v>2</v>
      </c>
      <c r="W24" s="615" t="s">
        <v>243</v>
      </c>
      <c r="X24" s="615" t="s">
        <v>842</v>
      </c>
      <c r="Y24" s="600"/>
      <c r="Z24" s="614">
        <v>39.161111111111</v>
      </c>
      <c r="AA24" s="614"/>
      <c r="AB24" s="607" t="s">
        <v>3</v>
      </c>
      <c r="AC24" s="607" t="s">
        <v>348</v>
      </c>
      <c r="AD24" s="607" t="s">
        <v>3</v>
      </c>
      <c r="AE24" s="614"/>
      <c r="AF24" s="613" t="s">
        <v>14</v>
      </c>
      <c r="AG24" s="612">
        <v>53</v>
      </c>
      <c r="AH24" s="611"/>
      <c r="AI24" s="593">
        <v>16.24</v>
      </c>
      <c r="AJ24" s="592">
        <v>28</v>
      </c>
      <c r="AK24" s="64" t="s">
        <v>3</v>
      </c>
    </row>
    <row r="25" spans="1:37" ht="11.25" thickBot="1">
      <c r="A25" s="618">
        <v>82</v>
      </c>
      <c r="B25" s="617">
        <v>282</v>
      </c>
      <c r="C25" s="614">
        <v>7.6</v>
      </c>
      <c r="D25" s="622" t="s">
        <v>984</v>
      </c>
      <c r="E25" s="615" t="s">
        <v>134</v>
      </c>
      <c r="F25" s="609"/>
      <c r="G25" s="614">
        <v>67</v>
      </c>
      <c r="H25" s="614"/>
      <c r="I25" s="607" t="s">
        <v>351</v>
      </c>
      <c r="J25" s="608"/>
      <c r="K25" s="621" t="s">
        <v>350</v>
      </c>
      <c r="L25" s="618">
        <v>27</v>
      </c>
      <c r="M25" s="620">
        <v>31.2</v>
      </c>
      <c r="N25" s="612">
        <v>81</v>
      </c>
      <c r="O25" s="611"/>
      <c r="P25" s="593">
        <v>9.38</v>
      </c>
      <c r="Q25" s="592">
        <v>16.4</v>
      </c>
      <c r="R25" s="619">
        <v>36</v>
      </c>
      <c r="S25" s="600"/>
      <c r="T25" s="618">
        <v>32</v>
      </c>
      <c r="U25" s="617">
        <v>186</v>
      </c>
      <c r="V25" s="616">
        <v>9.7</v>
      </c>
      <c r="W25" s="615" t="s">
        <v>244</v>
      </c>
      <c r="X25" s="615" t="s">
        <v>983</v>
      </c>
      <c r="Y25" s="600"/>
      <c r="Z25" s="614">
        <v>38.5</v>
      </c>
      <c r="AA25" s="614"/>
      <c r="AB25" s="607" t="s">
        <v>7</v>
      </c>
      <c r="AC25" s="607" t="s">
        <v>346</v>
      </c>
      <c r="AD25" s="608" t="s">
        <v>40</v>
      </c>
      <c r="AE25" s="614"/>
      <c r="AF25" s="613" t="s">
        <v>16</v>
      </c>
      <c r="AG25" s="612">
        <v>52</v>
      </c>
      <c r="AH25" s="611"/>
      <c r="AI25" s="593">
        <v>16.36</v>
      </c>
      <c r="AJ25" s="592">
        <v>28.2</v>
      </c>
      <c r="AK25" s="64" t="s">
        <v>3</v>
      </c>
    </row>
    <row r="26" spans="1:37" ht="11.25" thickBot="1">
      <c r="A26" s="618">
        <v>81</v>
      </c>
      <c r="B26" s="617">
        <v>281</v>
      </c>
      <c r="C26" s="614" t="s">
        <v>2</v>
      </c>
      <c r="D26" s="622" t="s">
        <v>982</v>
      </c>
      <c r="E26" s="615" t="s">
        <v>748</v>
      </c>
      <c r="F26" s="609"/>
      <c r="G26" s="614">
        <v>66</v>
      </c>
      <c r="H26" s="614"/>
      <c r="I26" s="607" t="s">
        <v>3</v>
      </c>
      <c r="J26" s="643"/>
      <c r="K26" s="607" t="s">
        <v>3</v>
      </c>
      <c r="L26" s="607" t="s">
        <v>3</v>
      </c>
      <c r="M26" s="620">
        <v>31.6</v>
      </c>
      <c r="N26" s="607" t="s">
        <v>3</v>
      </c>
      <c r="O26" s="611"/>
      <c r="P26" s="593">
        <v>9.44</v>
      </c>
      <c r="Q26" s="592">
        <v>16.5</v>
      </c>
      <c r="R26" s="619" t="s">
        <v>3</v>
      </c>
      <c r="S26" s="600"/>
      <c r="T26" s="618">
        <v>31</v>
      </c>
      <c r="U26" s="617">
        <v>183</v>
      </c>
      <c r="V26" s="616" t="s">
        <v>2</v>
      </c>
      <c r="W26" s="615" t="s">
        <v>245</v>
      </c>
      <c r="X26" s="615" t="s">
        <v>168</v>
      </c>
      <c r="Y26" s="600"/>
      <c r="Z26" s="614">
        <v>37.8</v>
      </c>
      <c r="AA26" s="614"/>
      <c r="AB26" s="607" t="s">
        <v>3</v>
      </c>
      <c r="AC26" s="607" t="s">
        <v>340</v>
      </c>
      <c r="AD26" s="607" t="s">
        <v>3</v>
      </c>
      <c r="AE26" s="614"/>
      <c r="AF26" s="613" t="s">
        <v>17</v>
      </c>
      <c r="AG26" s="612">
        <v>51</v>
      </c>
      <c r="AH26" s="611"/>
      <c r="AI26" s="593">
        <v>16.48</v>
      </c>
      <c r="AJ26" s="592">
        <v>28.4</v>
      </c>
      <c r="AK26" s="64">
        <v>11</v>
      </c>
    </row>
    <row r="27" spans="1:37" s="625" customFormat="1" ht="11.25" thickBot="1">
      <c r="A27" s="638">
        <v>80</v>
      </c>
      <c r="B27" s="637">
        <v>280</v>
      </c>
      <c r="C27" s="631" t="s">
        <v>2</v>
      </c>
      <c r="D27" s="641" t="s">
        <v>196</v>
      </c>
      <c r="E27" s="615" t="s">
        <v>273</v>
      </c>
      <c r="F27" s="634"/>
      <c r="G27" s="631">
        <v>65</v>
      </c>
      <c r="H27" s="631"/>
      <c r="I27" s="633" t="s">
        <v>3</v>
      </c>
      <c r="J27" s="632"/>
      <c r="K27" s="640" t="s">
        <v>349</v>
      </c>
      <c r="L27" s="607" t="s">
        <v>3</v>
      </c>
      <c r="M27" s="639">
        <v>32</v>
      </c>
      <c r="N27" s="629">
        <v>80</v>
      </c>
      <c r="O27" s="628"/>
      <c r="P27" s="627">
        <v>9.5</v>
      </c>
      <c r="Q27" s="626">
        <v>17</v>
      </c>
      <c r="R27" s="628">
        <v>35</v>
      </c>
      <c r="S27" s="634"/>
      <c r="T27" s="638">
        <v>30</v>
      </c>
      <c r="U27" s="637">
        <v>180</v>
      </c>
      <c r="V27" s="636">
        <v>9.8</v>
      </c>
      <c r="W27" s="635" t="s">
        <v>246</v>
      </c>
      <c r="X27" s="635" t="s">
        <v>834</v>
      </c>
      <c r="Y27" s="634"/>
      <c r="Z27" s="631">
        <v>37.0111111111109</v>
      </c>
      <c r="AA27" s="631"/>
      <c r="AB27" s="633" t="s">
        <v>8</v>
      </c>
      <c r="AC27" s="633" t="s">
        <v>334</v>
      </c>
      <c r="AD27" s="632" t="s">
        <v>43</v>
      </c>
      <c r="AE27" s="631"/>
      <c r="AF27" s="630" t="s">
        <v>19</v>
      </c>
      <c r="AG27" s="629">
        <v>50</v>
      </c>
      <c r="AH27" s="628"/>
      <c r="AI27" s="627">
        <v>17</v>
      </c>
      <c r="AJ27" s="626">
        <v>29</v>
      </c>
      <c r="AK27" s="57" t="s">
        <v>3</v>
      </c>
    </row>
    <row r="28" spans="1:37" ht="11.25" thickBot="1">
      <c r="A28" s="618">
        <v>79</v>
      </c>
      <c r="B28" s="617">
        <v>279</v>
      </c>
      <c r="C28" s="614">
        <v>7.7</v>
      </c>
      <c r="D28" s="622" t="s">
        <v>197</v>
      </c>
      <c r="E28" s="615" t="s">
        <v>136</v>
      </c>
      <c r="F28" s="609"/>
      <c r="G28" s="614">
        <v>64.5</v>
      </c>
      <c r="H28" s="614"/>
      <c r="I28" s="607" t="s">
        <v>348</v>
      </c>
      <c r="J28" s="643"/>
      <c r="K28" s="607" t="s">
        <v>3</v>
      </c>
      <c r="L28" s="607" t="s">
        <v>55</v>
      </c>
      <c r="M28" s="620">
        <v>32.4</v>
      </c>
      <c r="N28" s="607" t="s">
        <v>3</v>
      </c>
      <c r="O28" s="611"/>
      <c r="P28" s="593">
        <v>9.56</v>
      </c>
      <c r="Q28" s="592">
        <v>17.12</v>
      </c>
      <c r="R28" s="619" t="s">
        <v>3</v>
      </c>
      <c r="S28" s="600"/>
      <c r="T28" s="618">
        <v>29</v>
      </c>
      <c r="U28" s="617">
        <v>177</v>
      </c>
      <c r="V28" s="616">
        <v>9.9</v>
      </c>
      <c r="W28" s="615" t="s">
        <v>981</v>
      </c>
      <c r="X28" s="615" t="s">
        <v>980</v>
      </c>
      <c r="Y28" s="600"/>
      <c r="Z28" s="614">
        <v>36.2</v>
      </c>
      <c r="AA28" s="614"/>
      <c r="AB28" s="607" t="s">
        <v>3</v>
      </c>
      <c r="AC28" s="607" t="s">
        <v>328</v>
      </c>
      <c r="AD28" s="607" t="s">
        <v>3</v>
      </c>
      <c r="AE28" s="614"/>
      <c r="AF28" s="613" t="s">
        <v>20</v>
      </c>
      <c r="AG28" s="612">
        <v>49</v>
      </c>
      <c r="AH28" s="611"/>
      <c r="AI28" s="593">
        <v>17.15</v>
      </c>
      <c r="AJ28" s="592">
        <v>29.25</v>
      </c>
      <c r="AK28" s="64" t="s">
        <v>3</v>
      </c>
    </row>
    <row r="29" spans="1:37" ht="11.25" thickBot="1">
      <c r="A29" s="618">
        <v>78</v>
      </c>
      <c r="B29" s="617">
        <v>278</v>
      </c>
      <c r="C29" s="614" t="s">
        <v>2</v>
      </c>
      <c r="D29" s="622" t="s">
        <v>198</v>
      </c>
      <c r="E29" s="615" t="s">
        <v>531</v>
      </c>
      <c r="F29" s="609"/>
      <c r="G29" s="614">
        <v>64</v>
      </c>
      <c r="H29" s="614"/>
      <c r="I29" s="607" t="s">
        <v>3</v>
      </c>
      <c r="J29" s="608"/>
      <c r="K29" s="621" t="s">
        <v>347</v>
      </c>
      <c r="L29" s="607" t="s">
        <v>3</v>
      </c>
      <c r="M29" s="620">
        <v>32.8</v>
      </c>
      <c r="N29" s="612">
        <v>79</v>
      </c>
      <c r="O29" s="611"/>
      <c r="P29" s="593">
        <v>10.02</v>
      </c>
      <c r="Q29" s="592">
        <v>17.24</v>
      </c>
      <c r="R29" s="619">
        <v>34</v>
      </c>
      <c r="S29" s="600"/>
      <c r="T29" s="618">
        <v>28</v>
      </c>
      <c r="U29" s="617">
        <v>174</v>
      </c>
      <c r="V29" s="616">
        <v>10</v>
      </c>
      <c r="W29" s="615" t="s">
        <v>249</v>
      </c>
      <c r="X29" s="615" t="s">
        <v>979</v>
      </c>
      <c r="Y29" s="600"/>
      <c r="Z29" s="614">
        <v>35.4</v>
      </c>
      <c r="AA29" s="614"/>
      <c r="AB29" s="607" t="s">
        <v>9</v>
      </c>
      <c r="AC29" s="607" t="s">
        <v>322</v>
      </c>
      <c r="AD29" s="608" t="s">
        <v>44</v>
      </c>
      <c r="AE29" s="614"/>
      <c r="AF29" s="613" t="s">
        <v>22</v>
      </c>
      <c r="AG29" s="612">
        <v>48</v>
      </c>
      <c r="AH29" s="611"/>
      <c r="AI29" s="593">
        <v>17.3</v>
      </c>
      <c r="AJ29" s="592">
        <v>29.5</v>
      </c>
      <c r="AK29" s="64">
        <v>10</v>
      </c>
    </row>
    <row r="30" spans="1:37" ht="11.25" thickBot="1">
      <c r="A30" s="618">
        <v>77</v>
      </c>
      <c r="B30" s="617">
        <v>277</v>
      </c>
      <c r="C30" s="614" t="s">
        <v>2</v>
      </c>
      <c r="D30" s="622" t="s">
        <v>199</v>
      </c>
      <c r="E30" s="615" t="s">
        <v>799</v>
      </c>
      <c r="F30" s="609"/>
      <c r="G30" s="614">
        <v>63.5</v>
      </c>
      <c r="H30" s="614"/>
      <c r="I30" s="607" t="s">
        <v>3</v>
      </c>
      <c r="J30" s="643"/>
      <c r="K30" s="607" t="s">
        <v>3</v>
      </c>
      <c r="L30" s="607" t="s">
        <v>3</v>
      </c>
      <c r="M30" s="620">
        <v>33.2</v>
      </c>
      <c r="N30" s="607" t="s">
        <v>3</v>
      </c>
      <c r="O30" s="611"/>
      <c r="P30" s="593">
        <v>10.08</v>
      </c>
      <c r="Q30" s="592">
        <v>17.36</v>
      </c>
      <c r="R30" s="619" t="s">
        <v>3</v>
      </c>
      <c r="S30" s="600"/>
      <c r="T30" s="618">
        <v>27</v>
      </c>
      <c r="U30" s="617">
        <v>171</v>
      </c>
      <c r="V30" s="616">
        <v>10.1</v>
      </c>
      <c r="W30" s="615" t="s">
        <v>251</v>
      </c>
      <c r="X30" s="615" t="s">
        <v>978</v>
      </c>
      <c r="Y30" s="600"/>
      <c r="Z30" s="614">
        <v>34.6</v>
      </c>
      <c r="AA30" s="614"/>
      <c r="AB30" s="607" t="s">
        <v>3</v>
      </c>
      <c r="AC30" s="607" t="s">
        <v>319</v>
      </c>
      <c r="AD30" s="607" t="s">
        <v>3</v>
      </c>
      <c r="AE30" s="614"/>
      <c r="AF30" s="613" t="s">
        <v>23</v>
      </c>
      <c r="AG30" s="612">
        <v>47</v>
      </c>
      <c r="AH30" s="611"/>
      <c r="AI30" s="593">
        <v>17.45</v>
      </c>
      <c r="AJ30" s="592">
        <v>30.2</v>
      </c>
      <c r="AK30" s="64" t="s">
        <v>3</v>
      </c>
    </row>
    <row r="31" spans="1:37" ht="11.25" thickBot="1">
      <c r="A31" s="618">
        <v>76</v>
      </c>
      <c r="B31" s="617">
        <v>276</v>
      </c>
      <c r="C31" s="614">
        <v>7.8</v>
      </c>
      <c r="D31" s="622" t="s">
        <v>200</v>
      </c>
      <c r="E31" s="615" t="s">
        <v>529</v>
      </c>
      <c r="F31" s="609"/>
      <c r="G31" s="614">
        <v>63</v>
      </c>
      <c r="H31" s="614"/>
      <c r="I31" s="607" t="s">
        <v>346</v>
      </c>
      <c r="J31" s="608"/>
      <c r="K31" s="621" t="s">
        <v>345</v>
      </c>
      <c r="L31" s="618">
        <v>25</v>
      </c>
      <c r="M31" s="620">
        <v>33.6</v>
      </c>
      <c r="N31" s="612">
        <v>78</v>
      </c>
      <c r="O31" s="611"/>
      <c r="P31" s="593">
        <v>10.14</v>
      </c>
      <c r="Q31" s="592">
        <v>17.48</v>
      </c>
      <c r="R31" s="619">
        <v>33</v>
      </c>
      <c r="S31" s="600"/>
      <c r="T31" s="618">
        <v>26</v>
      </c>
      <c r="U31" s="617">
        <v>168</v>
      </c>
      <c r="V31" s="616">
        <v>10.2</v>
      </c>
      <c r="W31" s="615" t="s">
        <v>253</v>
      </c>
      <c r="X31" s="615" t="s">
        <v>977</v>
      </c>
      <c r="Y31" s="600"/>
      <c r="Z31" s="614">
        <v>33.8</v>
      </c>
      <c r="AA31" s="614"/>
      <c r="AB31" s="607" t="s">
        <v>10</v>
      </c>
      <c r="AC31" s="607" t="s">
        <v>316</v>
      </c>
      <c r="AD31" s="608" t="s">
        <v>46</v>
      </c>
      <c r="AE31" s="614"/>
      <c r="AF31" s="613" t="s">
        <v>25</v>
      </c>
      <c r="AG31" s="612">
        <v>46</v>
      </c>
      <c r="AH31" s="611"/>
      <c r="AI31" s="593">
        <v>18</v>
      </c>
      <c r="AJ31" s="592">
        <v>30.5</v>
      </c>
      <c r="AK31" s="64" t="s">
        <v>3</v>
      </c>
    </row>
    <row r="32" spans="1:37" ht="11.25" thickBot="1">
      <c r="A32" s="618">
        <v>75</v>
      </c>
      <c r="B32" s="617">
        <v>275</v>
      </c>
      <c r="C32" s="614" t="s">
        <v>2</v>
      </c>
      <c r="D32" s="622" t="s">
        <v>201</v>
      </c>
      <c r="E32" s="615" t="s">
        <v>274</v>
      </c>
      <c r="F32" s="609"/>
      <c r="G32" s="614">
        <v>62.5</v>
      </c>
      <c r="H32" s="614"/>
      <c r="I32" s="607" t="s">
        <v>3</v>
      </c>
      <c r="J32" s="608"/>
      <c r="K32" s="608" t="s">
        <v>343</v>
      </c>
      <c r="L32" s="607" t="s">
        <v>3</v>
      </c>
      <c r="M32" s="620">
        <v>34</v>
      </c>
      <c r="N32" s="607" t="s">
        <v>3</v>
      </c>
      <c r="O32" s="611"/>
      <c r="P32" s="593">
        <v>10.2</v>
      </c>
      <c r="Q32" s="592">
        <v>18</v>
      </c>
      <c r="R32" s="619" t="s">
        <v>3</v>
      </c>
      <c r="S32" s="600"/>
      <c r="T32" s="618">
        <v>25</v>
      </c>
      <c r="U32" s="617">
        <v>165</v>
      </c>
      <c r="V32" s="616">
        <v>10.3</v>
      </c>
      <c r="W32" s="615" t="s">
        <v>255</v>
      </c>
      <c r="X32" s="615" t="s">
        <v>174</v>
      </c>
      <c r="Y32" s="600"/>
      <c r="Z32" s="614">
        <v>33</v>
      </c>
      <c r="AA32" s="614"/>
      <c r="AB32" s="607" t="s">
        <v>3</v>
      </c>
      <c r="AC32" s="607" t="s">
        <v>312</v>
      </c>
      <c r="AD32" s="607" t="s">
        <v>3</v>
      </c>
      <c r="AE32" s="614"/>
      <c r="AF32" s="613" t="s">
        <v>26</v>
      </c>
      <c r="AG32" s="612">
        <v>45</v>
      </c>
      <c r="AH32" s="611"/>
      <c r="AI32" s="593">
        <v>18.2</v>
      </c>
      <c r="AJ32" s="592">
        <v>31.2</v>
      </c>
      <c r="AK32" s="64">
        <v>9</v>
      </c>
    </row>
    <row r="33" spans="1:37" ht="11.25" thickBot="1">
      <c r="A33" s="618">
        <v>74</v>
      </c>
      <c r="B33" s="617">
        <v>274</v>
      </c>
      <c r="C33" s="614" t="s">
        <v>2</v>
      </c>
      <c r="D33" s="622" t="s">
        <v>202</v>
      </c>
      <c r="E33" s="615" t="s">
        <v>526</v>
      </c>
      <c r="F33" s="609"/>
      <c r="G33" s="614">
        <v>62</v>
      </c>
      <c r="H33" s="614"/>
      <c r="I33" s="607" t="s">
        <v>3</v>
      </c>
      <c r="J33" s="608"/>
      <c r="K33" s="621" t="s">
        <v>341</v>
      </c>
      <c r="L33" s="607" t="s">
        <v>3</v>
      </c>
      <c r="M33" s="620">
        <v>34.4</v>
      </c>
      <c r="N33" s="612">
        <v>77</v>
      </c>
      <c r="O33" s="611"/>
      <c r="P33" s="593">
        <v>10.26</v>
      </c>
      <c r="Q33" s="592">
        <v>18.12</v>
      </c>
      <c r="R33" s="619">
        <v>32</v>
      </c>
      <c r="S33" s="600"/>
      <c r="T33" s="618">
        <v>24</v>
      </c>
      <c r="U33" s="617">
        <v>162</v>
      </c>
      <c r="V33" s="616">
        <v>10.4</v>
      </c>
      <c r="W33" s="615" t="s">
        <v>370</v>
      </c>
      <c r="X33" s="615" t="s">
        <v>175</v>
      </c>
      <c r="Y33" s="600"/>
      <c r="Z33" s="614">
        <v>32.2</v>
      </c>
      <c r="AA33" s="614"/>
      <c r="AB33" s="607" t="s">
        <v>12</v>
      </c>
      <c r="AC33" s="607" t="s">
        <v>308</v>
      </c>
      <c r="AD33" s="608" t="s">
        <v>48</v>
      </c>
      <c r="AE33" s="614"/>
      <c r="AF33" s="613" t="s">
        <v>28</v>
      </c>
      <c r="AG33" s="612">
        <v>44</v>
      </c>
      <c r="AH33" s="611"/>
      <c r="AI33" s="593">
        <v>18.4</v>
      </c>
      <c r="AJ33" s="592">
        <v>31.5</v>
      </c>
      <c r="AK33" s="64" t="s">
        <v>3</v>
      </c>
    </row>
    <row r="34" spans="1:37" ht="11.25" thickBot="1">
      <c r="A34" s="618">
        <v>73</v>
      </c>
      <c r="B34" s="617">
        <v>273</v>
      </c>
      <c r="C34" s="614">
        <v>7.9</v>
      </c>
      <c r="D34" s="622" t="s">
        <v>203</v>
      </c>
      <c r="E34" s="615" t="s">
        <v>928</v>
      </c>
      <c r="F34" s="609"/>
      <c r="G34" s="614">
        <v>61.5</v>
      </c>
      <c r="H34" s="614"/>
      <c r="I34" s="607" t="s">
        <v>340</v>
      </c>
      <c r="J34" s="608"/>
      <c r="K34" s="608" t="s">
        <v>339</v>
      </c>
      <c r="L34" s="607" t="s">
        <v>4</v>
      </c>
      <c r="M34" s="620">
        <v>34.8</v>
      </c>
      <c r="N34" s="607" t="s">
        <v>3</v>
      </c>
      <c r="O34" s="611"/>
      <c r="P34" s="593">
        <v>10.32</v>
      </c>
      <c r="Q34" s="592">
        <v>18.24</v>
      </c>
      <c r="R34" s="619" t="s">
        <v>3</v>
      </c>
      <c r="S34" s="600"/>
      <c r="T34" s="618">
        <v>23</v>
      </c>
      <c r="U34" s="617">
        <v>159</v>
      </c>
      <c r="V34" s="616">
        <v>10.5</v>
      </c>
      <c r="W34" s="615" t="s">
        <v>258</v>
      </c>
      <c r="X34" s="615" t="s">
        <v>176</v>
      </c>
      <c r="Y34" s="600"/>
      <c r="Z34" s="614">
        <v>31.4</v>
      </c>
      <c r="AA34" s="614"/>
      <c r="AB34" s="607" t="s">
        <v>3</v>
      </c>
      <c r="AC34" s="607" t="s">
        <v>304</v>
      </c>
      <c r="AD34" s="607" t="s">
        <v>3</v>
      </c>
      <c r="AE34" s="614"/>
      <c r="AF34" s="613" t="s">
        <v>29</v>
      </c>
      <c r="AG34" s="612">
        <v>43</v>
      </c>
      <c r="AH34" s="611"/>
      <c r="AI34" s="593">
        <v>19</v>
      </c>
      <c r="AJ34" s="592">
        <v>32.2</v>
      </c>
      <c r="AK34" s="64" t="s">
        <v>3</v>
      </c>
    </row>
    <row r="35" spans="1:37" ht="11.25" thickBot="1">
      <c r="A35" s="618">
        <v>72</v>
      </c>
      <c r="B35" s="617">
        <v>272</v>
      </c>
      <c r="C35" s="614" t="s">
        <v>2</v>
      </c>
      <c r="D35" s="622" t="s">
        <v>204</v>
      </c>
      <c r="E35" s="615" t="s">
        <v>523</v>
      </c>
      <c r="F35" s="609"/>
      <c r="G35" s="614">
        <v>61</v>
      </c>
      <c r="H35" s="614"/>
      <c r="I35" s="607" t="s">
        <v>3</v>
      </c>
      <c r="J35" s="608"/>
      <c r="K35" s="621" t="s">
        <v>337</v>
      </c>
      <c r="L35" s="607" t="s">
        <v>3</v>
      </c>
      <c r="M35" s="620">
        <v>35.2</v>
      </c>
      <c r="N35" s="612">
        <v>76</v>
      </c>
      <c r="O35" s="611"/>
      <c r="P35" s="593">
        <v>10.38</v>
      </c>
      <c r="Q35" s="592">
        <v>18.36</v>
      </c>
      <c r="R35" s="619">
        <v>31</v>
      </c>
      <c r="S35" s="600"/>
      <c r="T35" s="618">
        <v>22</v>
      </c>
      <c r="U35" s="617">
        <v>156</v>
      </c>
      <c r="V35" s="616">
        <v>10.6</v>
      </c>
      <c r="W35" s="615" t="s">
        <v>931</v>
      </c>
      <c r="X35" s="615" t="s">
        <v>177</v>
      </c>
      <c r="Y35" s="600"/>
      <c r="Z35" s="614">
        <v>30.6</v>
      </c>
      <c r="AA35" s="614"/>
      <c r="AB35" s="607" t="s">
        <v>15</v>
      </c>
      <c r="AC35" s="607" t="s">
        <v>300</v>
      </c>
      <c r="AD35" s="608" t="s">
        <v>50</v>
      </c>
      <c r="AE35" s="614"/>
      <c r="AF35" s="613" t="s">
        <v>31</v>
      </c>
      <c r="AG35" s="612">
        <v>42</v>
      </c>
      <c r="AH35" s="611"/>
      <c r="AI35" s="593">
        <v>19.2</v>
      </c>
      <c r="AJ35" s="592">
        <v>32.5</v>
      </c>
      <c r="AK35" s="64">
        <v>8</v>
      </c>
    </row>
    <row r="36" spans="1:37" ht="11.25" thickBot="1">
      <c r="A36" s="618">
        <v>71</v>
      </c>
      <c r="B36" s="617">
        <v>271</v>
      </c>
      <c r="C36" s="614" t="s">
        <v>2</v>
      </c>
      <c r="D36" s="622" t="s">
        <v>205</v>
      </c>
      <c r="E36" s="615" t="s">
        <v>789</v>
      </c>
      <c r="F36" s="609"/>
      <c r="G36" s="614">
        <v>60.5</v>
      </c>
      <c r="H36" s="614"/>
      <c r="I36" s="607" t="s">
        <v>3</v>
      </c>
      <c r="J36" s="608"/>
      <c r="K36" s="608" t="s">
        <v>335</v>
      </c>
      <c r="L36" s="607" t="s">
        <v>3</v>
      </c>
      <c r="M36" s="620">
        <v>35.6</v>
      </c>
      <c r="N36" s="607" t="s">
        <v>3</v>
      </c>
      <c r="O36" s="611"/>
      <c r="P36" s="593">
        <v>10.44</v>
      </c>
      <c r="Q36" s="592">
        <v>18.48</v>
      </c>
      <c r="R36" s="619" t="s">
        <v>3</v>
      </c>
      <c r="S36" s="600"/>
      <c r="T36" s="618">
        <v>21</v>
      </c>
      <c r="U36" s="617">
        <v>153</v>
      </c>
      <c r="V36" s="616">
        <v>10.7</v>
      </c>
      <c r="W36" s="615" t="s">
        <v>261</v>
      </c>
      <c r="X36" s="615" t="s">
        <v>793</v>
      </c>
      <c r="Y36" s="600"/>
      <c r="Z36" s="614">
        <v>29.8</v>
      </c>
      <c r="AA36" s="614"/>
      <c r="AB36" s="607" t="s">
        <v>3</v>
      </c>
      <c r="AC36" s="607" t="s">
        <v>297</v>
      </c>
      <c r="AD36" s="607" t="s">
        <v>3</v>
      </c>
      <c r="AE36" s="614"/>
      <c r="AF36" s="613" t="s">
        <v>32</v>
      </c>
      <c r="AG36" s="612">
        <v>41</v>
      </c>
      <c r="AH36" s="611"/>
      <c r="AI36" s="593">
        <v>19.4</v>
      </c>
      <c r="AJ36" s="592">
        <v>33.25</v>
      </c>
      <c r="AK36" s="64" t="s">
        <v>3</v>
      </c>
    </row>
    <row r="37" spans="1:37" s="625" customFormat="1" ht="11.25" thickBot="1">
      <c r="A37" s="638">
        <v>70</v>
      </c>
      <c r="B37" s="642">
        <v>270</v>
      </c>
      <c r="C37" s="631">
        <v>8</v>
      </c>
      <c r="D37" s="641" t="s">
        <v>206</v>
      </c>
      <c r="E37" s="615" t="s">
        <v>275</v>
      </c>
      <c r="F37" s="634"/>
      <c r="G37" s="631">
        <v>60</v>
      </c>
      <c r="H37" s="631"/>
      <c r="I37" s="633" t="s">
        <v>334</v>
      </c>
      <c r="J37" s="632"/>
      <c r="K37" s="640" t="s">
        <v>333</v>
      </c>
      <c r="L37" s="638">
        <v>23</v>
      </c>
      <c r="M37" s="639">
        <v>36</v>
      </c>
      <c r="N37" s="629">
        <v>75</v>
      </c>
      <c r="O37" s="628"/>
      <c r="P37" s="627">
        <v>10.5</v>
      </c>
      <c r="Q37" s="626">
        <v>19</v>
      </c>
      <c r="R37" s="628">
        <v>30</v>
      </c>
      <c r="S37" s="634"/>
      <c r="T37" s="638">
        <v>20</v>
      </c>
      <c r="U37" s="642">
        <v>150</v>
      </c>
      <c r="V37" s="636">
        <v>10.8</v>
      </c>
      <c r="W37" s="635" t="s">
        <v>913</v>
      </c>
      <c r="X37" s="635" t="s">
        <v>788</v>
      </c>
      <c r="Y37" s="634"/>
      <c r="Z37" s="631">
        <v>29</v>
      </c>
      <c r="AA37" s="631"/>
      <c r="AB37" s="633" t="s">
        <v>18</v>
      </c>
      <c r="AC37" s="633" t="s">
        <v>42</v>
      </c>
      <c r="AD37" s="632" t="s">
        <v>62</v>
      </c>
      <c r="AE37" s="631"/>
      <c r="AF37" s="630" t="s">
        <v>34</v>
      </c>
      <c r="AG37" s="629">
        <v>40</v>
      </c>
      <c r="AH37" s="628"/>
      <c r="AI37" s="627">
        <v>20</v>
      </c>
      <c r="AJ37" s="626">
        <v>34</v>
      </c>
      <c r="AK37" s="57" t="s">
        <v>3</v>
      </c>
    </row>
    <row r="38" spans="1:37" ht="11.25" thickBot="1">
      <c r="A38" s="618">
        <v>69</v>
      </c>
      <c r="B38" s="617">
        <v>268</v>
      </c>
      <c r="C38" s="617" t="s">
        <v>51</v>
      </c>
      <c r="D38" s="622" t="s">
        <v>207</v>
      </c>
      <c r="E38" s="615" t="s">
        <v>976</v>
      </c>
      <c r="F38" s="609"/>
      <c r="G38" s="614">
        <v>59.5</v>
      </c>
      <c r="H38" s="614"/>
      <c r="I38" s="607" t="s">
        <v>3</v>
      </c>
      <c r="J38" s="608"/>
      <c r="K38" s="608" t="s">
        <v>331</v>
      </c>
      <c r="L38" s="607" t="s">
        <v>3</v>
      </c>
      <c r="M38" s="620">
        <v>36.4</v>
      </c>
      <c r="N38" s="607" t="s">
        <v>3</v>
      </c>
      <c r="O38" s="611"/>
      <c r="P38" s="593">
        <v>10.57</v>
      </c>
      <c r="Q38" s="592">
        <v>19.12</v>
      </c>
      <c r="R38" s="619" t="s">
        <v>3</v>
      </c>
      <c r="S38" s="600"/>
      <c r="T38" s="618">
        <v>19</v>
      </c>
      <c r="U38" s="617">
        <v>146</v>
      </c>
      <c r="V38" s="616">
        <v>10.9</v>
      </c>
      <c r="W38" s="615" t="s">
        <v>975</v>
      </c>
      <c r="X38" s="615" t="s">
        <v>179</v>
      </c>
      <c r="Y38" s="600"/>
      <c r="Z38" s="614">
        <v>28</v>
      </c>
      <c r="AA38" s="614"/>
      <c r="AB38" s="607" t="s">
        <v>3</v>
      </c>
      <c r="AC38" s="607" t="s">
        <v>52</v>
      </c>
      <c r="AD38" s="607" t="s">
        <v>3</v>
      </c>
      <c r="AE38" s="614"/>
      <c r="AF38" s="613" t="s">
        <v>292</v>
      </c>
      <c r="AG38" s="612">
        <v>39</v>
      </c>
      <c r="AH38" s="611"/>
      <c r="AI38" s="593">
        <v>20.2</v>
      </c>
      <c r="AJ38" s="592">
        <v>34.4</v>
      </c>
      <c r="AK38" s="64">
        <v>7</v>
      </c>
    </row>
    <row r="39" spans="1:37" ht="11.25" thickBot="1">
      <c r="A39" s="618">
        <v>68</v>
      </c>
      <c r="B39" s="617">
        <v>266</v>
      </c>
      <c r="C39" s="617" t="s">
        <v>51</v>
      </c>
      <c r="D39" s="622" t="s">
        <v>208</v>
      </c>
      <c r="E39" s="615" t="s">
        <v>917</v>
      </c>
      <c r="F39" s="609"/>
      <c r="G39" s="614">
        <v>59</v>
      </c>
      <c r="H39" s="614"/>
      <c r="I39" s="607" t="s">
        <v>328</v>
      </c>
      <c r="J39" s="608"/>
      <c r="K39" s="621" t="s">
        <v>327</v>
      </c>
      <c r="L39" s="607" t="s">
        <v>3</v>
      </c>
      <c r="M39" s="620">
        <v>36.8</v>
      </c>
      <c r="N39" s="611">
        <v>74</v>
      </c>
      <c r="O39" s="611"/>
      <c r="P39" s="593">
        <v>11.04</v>
      </c>
      <c r="Q39" s="592">
        <v>19.24</v>
      </c>
      <c r="R39" s="619">
        <v>29</v>
      </c>
      <c r="S39" s="600"/>
      <c r="T39" s="618">
        <v>18</v>
      </c>
      <c r="U39" s="617">
        <v>142</v>
      </c>
      <c r="V39" s="616">
        <v>11</v>
      </c>
      <c r="W39" s="615" t="s">
        <v>82</v>
      </c>
      <c r="X39" s="615" t="s">
        <v>778</v>
      </c>
      <c r="Y39" s="600"/>
      <c r="Z39" s="614">
        <v>27</v>
      </c>
      <c r="AA39" s="614"/>
      <c r="AB39" s="607" t="s">
        <v>21</v>
      </c>
      <c r="AC39" s="607" t="s">
        <v>53</v>
      </c>
      <c r="AD39" s="608" t="s">
        <v>63</v>
      </c>
      <c r="AE39" s="614"/>
      <c r="AF39" s="613" t="s">
        <v>293</v>
      </c>
      <c r="AG39" s="612">
        <v>38</v>
      </c>
      <c r="AH39" s="611"/>
      <c r="AI39" s="593">
        <v>20.4</v>
      </c>
      <c r="AJ39" s="592">
        <v>35.2</v>
      </c>
      <c r="AK39" s="64" t="s">
        <v>3</v>
      </c>
    </row>
    <row r="40" spans="1:37" ht="11.25" thickBot="1">
      <c r="A40" s="618">
        <v>67</v>
      </c>
      <c r="B40" s="617">
        <v>264</v>
      </c>
      <c r="C40" s="614">
        <v>8.1</v>
      </c>
      <c r="D40" s="622" t="s">
        <v>209</v>
      </c>
      <c r="E40" s="615" t="s">
        <v>143</v>
      </c>
      <c r="F40" s="609"/>
      <c r="G40" s="614">
        <v>58.5</v>
      </c>
      <c r="H40" s="614"/>
      <c r="I40" s="607" t="s">
        <v>3</v>
      </c>
      <c r="J40" s="608"/>
      <c r="K40" s="608" t="s">
        <v>325</v>
      </c>
      <c r="L40" s="607" t="s">
        <v>6</v>
      </c>
      <c r="M40" s="620">
        <v>37.2</v>
      </c>
      <c r="N40" s="607" t="s">
        <v>3</v>
      </c>
      <c r="O40" s="611"/>
      <c r="P40" s="593">
        <v>11.11</v>
      </c>
      <c r="Q40" s="592">
        <v>19.38</v>
      </c>
      <c r="R40" s="619" t="s">
        <v>3</v>
      </c>
      <c r="S40" s="600"/>
      <c r="T40" s="618">
        <v>17</v>
      </c>
      <c r="U40" s="617">
        <v>138</v>
      </c>
      <c r="V40" s="616">
        <v>11.1</v>
      </c>
      <c r="W40" s="615" t="s">
        <v>87</v>
      </c>
      <c r="X40" s="615" t="s">
        <v>180</v>
      </c>
      <c r="Y40" s="600"/>
      <c r="Z40" s="614">
        <v>26</v>
      </c>
      <c r="AA40" s="614"/>
      <c r="AB40" s="607" t="s">
        <v>3</v>
      </c>
      <c r="AC40" s="607" t="s">
        <v>54</v>
      </c>
      <c r="AD40" s="607" t="s">
        <v>3</v>
      </c>
      <c r="AE40" s="614"/>
      <c r="AF40" s="613" t="s">
        <v>36</v>
      </c>
      <c r="AG40" s="612">
        <v>37</v>
      </c>
      <c r="AH40" s="611"/>
      <c r="AI40" s="593">
        <v>21</v>
      </c>
      <c r="AJ40" s="592">
        <v>36</v>
      </c>
      <c r="AK40" s="64" t="s">
        <v>3</v>
      </c>
    </row>
    <row r="41" spans="1:37" ht="11.25" thickBot="1">
      <c r="A41" s="618">
        <v>66</v>
      </c>
      <c r="B41" s="617">
        <v>262</v>
      </c>
      <c r="C41" s="614" t="s">
        <v>2</v>
      </c>
      <c r="D41" s="622" t="s">
        <v>210</v>
      </c>
      <c r="E41" s="615" t="s">
        <v>974</v>
      </c>
      <c r="F41" s="609"/>
      <c r="G41" s="614">
        <v>58</v>
      </c>
      <c r="H41" s="614"/>
      <c r="I41" s="607" t="s">
        <v>322</v>
      </c>
      <c r="J41" s="608"/>
      <c r="K41" s="621" t="s">
        <v>321</v>
      </c>
      <c r="L41" s="607" t="s">
        <v>3</v>
      </c>
      <c r="M41" s="620">
        <v>37.6</v>
      </c>
      <c r="N41" s="612">
        <v>73</v>
      </c>
      <c r="O41" s="611"/>
      <c r="P41" s="593">
        <v>11.18</v>
      </c>
      <c r="Q41" s="592">
        <v>19.52</v>
      </c>
      <c r="R41" s="619">
        <v>28</v>
      </c>
      <c r="S41" s="600"/>
      <c r="T41" s="618">
        <v>16</v>
      </c>
      <c r="U41" s="617">
        <v>134</v>
      </c>
      <c r="V41" s="616">
        <v>11.2</v>
      </c>
      <c r="W41" s="615" t="s">
        <v>92</v>
      </c>
      <c r="X41" s="615" t="s">
        <v>765</v>
      </c>
      <c r="Y41" s="600"/>
      <c r="Z41" s="614">
        <v>25</v>
      </c>
      <c r="AA41" s="614"/>
      <c r="AB41" s="607" t="s">
        <v>24</v>
      </c>
      <c r="AC41" s="607" t="s">
        <v>55</v>
      </c>
      <c r="AD41" s="608" t="s">
        <v>64</v>
      </c>
      <c r="AE41" s="614"/>
      <c r="AF41" s="613" t="s">
        <v>344</v>
      </c>
      <c r="AG41" s="612">
        <v>36</v>
      </c>
      <c r="AH41" s="611"/>
      <c r="AI41" s="593">
        <v>21.2</v>
      </c>
      <c r="AJ41" s="592">
        <v>36.4</v>
      </c>
      <c r="AK41" s="64">
        <v>6</v>
      </c>
    </row>
    <row r="42" spans="1:37" ht="11.25" thickBot="1">
      <c r="A42" s="618">
        <v>65</v>
      </c>
      <c r="B42" s="617">
        <v>260</v>
      </c>
      <c r="C42" s="614" t="s">
        <v>2</v>
      </c>
      <c r="D42" s="622" t="s">
        <v>211</v>
      </c>
      <c r="E42" s="615" t="s">
        <v>973</v>
      </c>
      <c r="F42" s="609"/>
      <c r="G42" s="614">
        <v>57.5</v>
      </c>
      <c r="H42" s="614"/>
      <c r="I42" s="607" t="s">
        <v>3</v>
      </c>
      <c r="J42" s="608"/>
      <c r="K42" s="608" t="s">
        <v>320</v>
      </c>
      <c r="L42" s="607" t="s">
        <v>3</v>
      </c>
      <c r="M42" s="620">
        <v>38</v>
      </c>
      <c r="N42" s="607" t="s">
        <v>3</v>
      </c>
      <c r="O42" s="611"/>
      <c r="P42" s="593">
        <v>11.25</v>
      </c>
      <c r="Q42" s="592">
        <v>20.06</v>
      </c>
      <c r="R42" s="619" t="s">
        <v>3</v>
      </c>
      <c r="S42" s="600"/>
      <c r="T42" s="618">
        <v>15</v>
      </c>
      <c r="U42" s="617">
        <v>130</v>
      </c>
      <c r="V42" s="616">
        <v>11.3</v>
      </c>
      <c r="W42" s="615" t="s">
        <v>95</v>
      </c>
      <c r="X42" s="615" t="s">
        <v>181</v>
      </c>
      <c r="Y42" s="600"/>
      <c r="Z42" s="614">
        <v>24</v>
      </c>
      <c r="AA42" s="614"/>
      <c r="AB42" s="607" t="s">
        <v>3</v>
      </c>
      <c r="AC42" s="607" t="s">
        <v>1</v>
      </c>
      <c r="AD42" s="607" t="s">
        <v>3</v>
      </c>
      <c r="AE42" s="614"/>
      <c r="AF42" s="613" t="s">
        <v>342</v>
      </c>
      <c r="AG42" s="612">
        <v>35</v>
      </c>
      <c r="AH42" s="611"/>
      <c r="AI42" s="593">
        <v>21.45</v>
      </c>
      <c r="AJ42" s="592">
        <v>37.2</v>
      </c>
      <c r="AK42" s="64" t="s">
        <v>3</v>
      </c>
    </row>
    <row r="43" spans="1:37" ht="11.25" thickBot="1">
      <c r="A43" s="618">
        <v>64</v>
      </c>
      <c r="B43" s="617">
        <v>258</v>
      </c>
      <c r="C43" s="614">
        <v>8.2</v>
      </c>
      <c r="D43" s="622" t="s">
        <v>212</v>
      </c>
      <c r="E43" s="615" t="s">
        <v>903</v>
      </c>
      <c r="F43" s="609"/>
      <c r="G43" s="614">
        <v>57</v>
      </c>
      <c r="H43" s="614"/>
      <c r="I43" s="607" t="s">
        <v>319</v>
      </c>
      <c r="J43" s="608"/>
      <c r="K43" s="621" t="s">
        <v>318</v>
      </c>
      <c r="L43" s="618">
        <v>21</v>
      </c>
      <c r="M43" s="620">
        <v>38.4</v>
      </c>
      <c r="N43" s="612">
        <v>72</v>
      </c>
      <c r="O43" s="611"/>
      <c r="P43" s="593">
        <v>11.32</v>
      </c>
      <c r="Q43" s="592">
        <v>20.2</v>
      </c>
      <c r="R43" s="619">
        <v>27</v>
      </c>
      <c r="S43" s="600"/>
      <c r="T43" s="618">
        <v>14</v>
      </c>
      <c r="U43" s="617">
        <v>126</v>
      </c>
      <c r="V43" s="616">
        <v>11.4</v>
      </c>
      <c r="W43" s="615" t="s">
        <v>98</v>
      </c>
      <c r="X43" s="615" t="s">
        <v>972</v>
      </c>
      <c r="Y43" s="600"/>
      <c r="Z43" s="614">
        <v>23</v>
      </c>
      <c r="AA43" s="614"/>
      <c r="AB43" s="607" t="s">
        <v>27</v>
      </c>
      <c r="AC43" s="607" t="s">
        <v>4</v>
      </c>
      <c r="AD43" s="608" t="s">
        <v>65</v>
      </c>
      <c r="AE43" s="614"/>
      <c r="AF43" s="613" t="s">
        <v>39</v>
      </c>
      <c r="AG43" s="612">
        <v>34</v>
      </c>
      <c r="AH43" s="611"/>
      <c r="AI43" s="593">
        <v>22.1</v>
      </c>
      <c r="AJ43" s="592">
        <v>38</v>
      </c>
      <c r="AK43" s="64" t="s">
        <v>3</v>
      </c>
    </row>
    <row r="44" spans="1:37" ht="11.25" thickBot="1">
      <c r="A44" s="618">
        <v>63</v>
      </c>
      <c r="B44" s="617">
        <v>256</v>
      </c>
      <c r="C44" s="614" t="s">
        <v>51</v>
      </c>
      <c r="D44" s="622" t="s">
        <v>213</v>
      </c>
      <c r="E44" s="615" t="s">
        <v>146</v>
      </c>
      <c r="F44" s="609"/>
      <c r="G44" s="614">
        <v>56.5</v>
      </c>
      <c r="H44" s="614"/>
      <c r="I44" s="607" t="s">
        <v>3</v>
      </c>
      <c r="J44" s="608"/>
      <c r="K44" s="608" t="s">
        <v>317</v>
      </c>
      <c r="L44" s="607" t="s">
        <v>3</v>
      </c>
      <c r="M44" s="620">
        <v>38.8</v>
      </c>
      <c r="N44" s="607" t="s">
        <v>3</v>
      </c>
      <c r="O44" s="611"/>
      <c r="P44" s="593">
        <v>11.39</v>
      </c>
      <c r="Q44" s="592">
        <v>20.34</v>
      </c>
      <c r="R44" s="619" t="s">
        <v>3</v>
      </c>
      <c r="S44" s="600"/>
      <c r="T44" s="618">
        <v>13</v>
      </c>
      <c r="U44" s="617">
        <v>122</v>
      </c>
      <c r="V44" s="616">
        <v>11.5</v>
      </c>
      <c r="W44" s="615" t="s">
        <v>101</v>
      </c>
      <c r="X44" s="615" t="s">
        <v>971</v>
      </c>
      <c r="Y44" s="600"/>
      <c r="Z44" s="614">
        <v>22</v>
      </c>
      <c r="AA44" s="614"/>
      <c r="AB44" s="607" t="s">
        <v>3</v>
      </c>
      <c r="AC44" s="607" t="s">
        <v>5</v>
      </c>
      <c r="AD44" s="607" t="s">
        <v>3</v>
      </c>
      <c r="AE44" s="614"/>
      <c r="AF44" s="613" t="s">
        <v>338</v>
      </c>
      <c r="AG44" s="612">
        <v>32</v>
      </c>
      <c r="AH44" s="611"/>
      <c r="AI44" s="593">
        <v>22.35</v>
      </c>
      <c r="AJ44" s="592">
        <v>38.5</v>
      </c>
      <c r="AK44" s="64">
        <v>5</v>
      </c>
    </row>
    <row r="45" spans="1:37" ht="11.25" thickBot="1">
      <c r="A45" s="618">
        <v>62</v>
      </c>
      <c r="B45" s="617">
        <v>254</v>
      </c>
      <c r="C45" s="614" t="s">
        <v>51</v>
      </c>
      <c r="D45" s="622" t="s">
        <v>214</v>
      </c>
      <c r="E45" s="615" t="s">
        <v>970</v>
      </c>
      <c r="F45" s="609"/>
      <c r="G45" s="614">
        <v>56</v>
      </c>
      <c r="H45" s="614"/>
      <c r="I45" s="607" t="s">
        <v>316</v>
      </c>
      <c r="J45" s="608"/>
      <c r="K45" s="621" t="s">
        <v>315</v>
      </c>
      <c r="L45" s="607" t="s">
        <v>3</v>
      </c>
      <c r="M45" s="620">
        <v>39.2</v>
      </c>
      <c r="N45" s="612">
        <v>71</v>
      </c>
      <c r="O45" s="611"/>
      <c r="P45" s="593">
        <v>11.46</v>
      </c>
      <c r="Q45" s="592">
        <v>20.48</v>
      </c>
      <c r="R45" s="619">
        <v>26</v>
      </c>
      <c r="S45" s="600"/>
      <c r="T45" s="618">
        <v>12</v>
      </c>
      <c r="U45" s="617">
        <v>118</v>
      </c>
      <c r="V45" s="616">
        <v>11.6</v>
      </c>
      <c r="W45" s="615" t="s">
        <v>104</v>
      </c>
      <c r="X45" s="615" t="s">
        <v>745</v>
      </c>
      <c r="Y45" s="600"/>
      <c r="Z45" s="614">
        <v>21</v>
      </c>
      <c r="AA45" s="614"/>
      <c r="AB45" s="607" t="s">
        <v>30</v>
      </c>
      <c r="AC45" s="607" t="s">
        <v>6</v>
      </c>
      <c r="AD45" s="608" t="s">
        <v>66</v>
      </c>
      <c r="AE45" s="614"/>
      <c r="AF45" s="613" t="s">
        <v>336</v>
      </c>
      <c r="AG45" s="612">
        <v>30</v>
      </c>
      <c r="AH45" s="611"/>
      <c r="AI45" s="593">
        <v>23</v>
      </c>
      <c r="AJ45" s="592">
        <v>39.4</v>
      </c>
      <c r="AK45" s="64" t="s">
        <v>3</v>
      </c>
    </row>
    <row r="46" spans="1:37" ht="11.25" thickBot="1">
      <c r="A46" s="618">
        <v>61</v>
      </c>
      <c r="B46" s="617">
        <v>252</v>
      </c>
      <c r="C46" s="614">
        <v>8.3</v>
      </c>
      <c r="D46" s="622" t="s">
        <v>215</v>
      </c>
      <c r="E46" s="615" t="s">
        <v>969</v>
      </c>
      <c r="F46" s="609"/>
      <c r="G46" s="614">
        <v>55.5</v>
      </c>
      <c r="H46" s="614"/>
      <c r="I46" s="607" t="s">
        <v>3</v>
      </c>
      <c r="J46" s="608"/>
      <c r="K46" s="608" t="s">
        <v>314</v>
      </c>
      <c r="L46" s="607" t="s">
        <v>8</v>
      </c>
      <c r="M46" s="620">
        <v>39.6</v>
      </c>
      <c r="N46" s="607" t="s">
        <v>3</v>
      </c>
      <c r="O46" s="611"/>
      <c r="P46" s="593">
        <v>11.53</v>
      </c>
      <c r="Q46" s="592">
        <v>21.02</v>
      </c>
      <c r="R46" s="619" t="s">
        <v>3</v>
      </c>
      <c r="S46" s="600"/>
      <c r="T46" s="618">
        <v>11</v>
      </c>
      <c r="U46" s="617">
        <v>114</v>
      </c>
      <c r="V46" s="616">
        <v>11.8</v>
      </c>
      <c r="W46" s="615" t="s">
        <v>108</v>
      </c>
      <c r="X46" s="615" t="s">
        <v>968</v>
      </c>
      <c r="Y46" s="600"/>
      <c r="Z46" s="614">
        <v>20</v>
      </c>
      <c r="AA46" s="614"/>
      <c r="AB46" s="607" t="s">
        <v>3</v>
      </c>
      <c r="AC46" s="607" t="s">
        <v>7</v>
      </c>
      <c r="AD46" s="607" t="s">
        <v>3</v>
      </c>
      <c r="AE46" s="614"/>
      <c r="AF46" s="613" t="s">
        <v>41</v>
      </c>
      <c r="AG46" s="612">
        <v>28</v>
      </c>
      <c r="AH46" s="611"/>
      <c r="AI46" s="593">
        <v>23.3</v>
      </c>
      <c r="AJ46" s="592">
        <v>40.3</v>
      </c>
      <c r="AK46" s="64" t="s">
        <v>3</v>
      </c>
    </row>
    <row r="47" spans="1:37" s="625" customFormat="1" ht="11.25" thickBot="1">
      <c r="A47" s="638">
        <v>60</v>
      </c>
      <c r="B47" s="637">
        <v>250</v>
      </c>
      <c r="C47" s="631" t="s">
        <v>51</v>
      </c>
      <c r="D47" s="641" t="s">
        <v>216</v>
      </c>
      <c r="E47" s="635" t="s">
        <v>148</v>
      </c>
      <c r="F47" s="634"/>
      <c r="G47" s="631">
        <v>55</v>
      </c>
      <c r="H47" s="631"/>
      <c r="I47" s="633" t="s">
        <v>312</v>
      </c>
      <c r="J47" s="632"/>
      <c r="K47" s="640" t="s">
        <v>311</v>
      </c>
      <c r="L47" s="607" t="s">
        <v>3</v>
      </c>
      <c r="M47" s="639">
        <v>40</v>
      </c>
      <c r="N47" s="629">
        <v>70</v>
      </c>
      <c r="O47" s="628"/>
      <c r="P47" s="627">
        <v>12</v>
      </c>
      <c r="Q47" s="626">
        <v>21.16</v>
      </c>
      <c r="R47" s="628">
        <v>25</v>
      </c>
      <c r="S47" s="634"/>
      <c r="T47" s="638">
        <v>10</v>
      </c>
      <c r="U47" s="637">
        <v>110</v>
      </c>
      <c r="V47" s="636">
        <v>12</v>
      </c>
      <c r="W47" s="635" t="s">
        <v>112</v>
      </c>
      <c r="X47" s="635" t="s">
        <v>738</v>
      </c>
      <c r="Y47" s="634"/>
      <c r="Z47" s="631">
        <v>19</v>
      </c>
      <c r="AA47" s="631"/>
      <c r="AB47" s="633" t="s">
        <v>33</v>
      </c>
      <c r="AC47" s="633" t="s">
        <v>8</v>
      </c>
      <c r="AD47" s="632" t="s">
        <v>67</v>
      </c>
      <c r="AE47" s="631"/>
      <c r="AF47" s="630" t="s">
        <v>332</v>
      </c>
      <c r="AG47" s="629">
        <v>26</v>
      </c>
      <c r="AH47" s="628"/>
      <c r="AI47" s="627">
        <v>24</v>
      </c>
      <c r="AJ47" s="626">
        <v>41.2</v>
      </c>
      <c r="AK47" s="57">
        <v>4</v>
      </c>
    </row>
    <row r="48" spans="1:37" ht="11.25" thickBot="1">
      <c r="A48" s="618">
        <v>59</v>
      </c>
      <c r="B48" s="617">
        <v>248</v>
      </c>
      <c r="C48" s="614" t="s">
        <v>51</v>
      </c>
      <c r="D48" s="622" t="s">
        <v>217</v>
      </c>
      <c r="E48" s="615" t="s">
        <v>967</v>
      </c>
      <c r="F48" s="609"/>
      <c r="G48" s="614">
        <v>54.5</v>
      </c>
      <c r="H48" s="614"/>
      <c r="I48" s="607" t="s">
        <v>3</v>
      </c>
      <c r="J48" s="608"/>
      <c r="K48" s="608" t="s">
        <v>310</v>
      </c>
      <c r="L48" s="607" t="s">
        <v>3</v>
      </c>
      <c r="M48" s="620">
        <v>40.5</v>
      </c>
      <c r="N48" s="607" t="s">
        <v>3</v>
      </c>
      <c r="O48" s="611"/>
      <c r="P48" s="593">
        <v>12.08</v>
      </c>
      <c r="Q48" s="592">
        <v>21.3</v>
      </c>
      <c r="R48" s="619" t="s">
        <v>3</v>
      </c>
      <c r="S48" s="600"/>
      <c r="T48" s="618">
        <v>9</v>
      </c>
      <c r="U48" s="617">
        <v>106</v>
      </c>
      <c r="V48" s="616">
        <v>12.2</v>
      </c>
      <c r="W48" s="615" t="s">
        <v>117</v>
      </c>
      <c r="X48" s="615" t="s">
        <v>966</v>
      </c>
      <c r="Y48" s="600"/>
      <c r="Z48" s="614">
        <v>18</v>
      </c>
      <c r="AA48" s="614"/>
      <c r="AB48" s="607" t="s">
        <v>35</v>
      </c>
      <c r="AC48" s="607" t="s">
        <v>10</v>
      </c>
      <c r="AD48" s="607" t="s">
        <v>3</v>
      </c>
      <c r="AE48" s="614"/>
      <c r="AF48" s="613" t="s">
        <v>965</v>
      </c>
      <c r="AG48" s="612">
        <v>24</v>
      </c>
      <c r="AH48" s="611"/>
      <c r="AI48" s="593">
        <v>24.3</v>
      </c>
      <c r="AJ48" s="592">
        <v>42.1</v>
      </c>
      <c r="AK48" s="64" t="s">
        <v>3</v>
      </c>
    </row>
    <row r="49" spans="1:37" ht="11.25" thickBot="1">
      <c r="A49" s="618">
        <v>58</v>
      </c>
      <c r="B49" s="617">
        <v>246</v>
      </c>
      <c r="C49" s="614">
        <v>8.4</v>
      </c>
      <c r="D49" s="622" t="s">
        <v>218</v>
      </c>
      <c r="E49" s="615" t="s">
        <v>964</v>
      </c>
      <c r="F49" s="609"/>
      <c r="G49" s="614">
        <v>54</v>
      </c>
      <c r="H49" s="614"/>
      <c r="I49" s="607" t="s">
        <v>308</v>
      </c>
      <c r="J49" s="608"/>
      <c r="K49" s="621" t="s">
        <v>307</v>
      </c>
      <c r="L49" s="618">
        <v>19</v>
      </c>
      <c r="M49" s="620">
        <v>41</v>
      </c>
      <c r="N49" s="612">
        <v>69</v>
      </c>
      <c r="O49" s="611"/>
      <c r="P49" s="593">
        <v>12.16</v>
      </c>
      <c r="Q49" s="592">
        <v>21.45</v>
      </c>
      <c r="R49" s="619">
        <v>24</v>
      </c>
      <c r="S49" s="600"/>
      <c r="T49" s="618">
        <v>8</v>
      </c>
      <c r="U49" s="617">
        <v>102</v>
      </c>
      <c r="V49" s="616">
        <v>12.4</v>
      </c>
      <c r="W49" s="615" t="s">
        <v>122</v>
      </c>
      <c r="X49" s="615" t="s">
        <v>732</v>
      </c>
      <c r="Y49" s="600"/>
      <c r="Z49" s="614">
        <v>17</v>
      </c>
      <c r="AA49" s="614"/>
      <c r="AB49" s="607" t="s">
        <v>37</v>
      </c>
      <c r="AC49" s="607" t="s">
        <v>15</v>
      </c>
      <c r="AD49" s="608" t="s">
        <v>520</v>
      </c>
      <c r="AE49" s="614"/>
      <c r="AF49" s="613" t="s">
        <v>45</v>
      </c>
      <c r="AG49" s="612">
        <v>22</v>
      </c>
      <c r="AH49" s="611"/>
      <c r="AI49" s="593">
        <v>25</v>
      </c>
      <c r="AJ49" s="592">
        <v>43</v>
      </c>
      <c r="AK49" s="64" t="s">
        <v>3</v>
      </c>
    </row>
    <row r="50" spans="1:37" ht="11.25" thickBot="1">
      <c r="A50" s="618">
        <v>57</v>
      </c>
      <c r="B50" s="617">
        <v>244</v>
      </c>
      <c r="C50" s="614" t="s">
        <v>51</v>
      </c>
      <c r="D50" s="622" t="s">
        <v>219</v>
      </c>
      <c r="E50" s="615" t="s">
        <v>963</v>
      </c>
      <c r="F50" s="609"/>
      <c r="G50" s="614">
        <v>53.5</v>
      </c>
      <c r="H50" s="614"/>
      <c r="I50" s="607" t="s">
        <v>3</v>
      </c>
      <c r="J50" s="608"/>
      <c r="K50" s="608" t="s">
        <v>306</v>
      </c>
      <c r="L50" s="607" t="s">
        <v>3</v>
      </c>
      <c r="M50" s="620">
        <v>41.5</v>
      </c>
      <c r="N50" s="607" t="s">
        <v>3</v>
      </c>
      <c r="O50" s="611"/>
      <c r="P50" s="593">
        <v>12.24</v>
      </c>
      <c r="Q50" s="592">
        <v>22</v>
      </c>
      <c r="R50" s="619" t="s">
        <v>3</v>
      </c>
      <c r="S50" s="600"/>
      <c r="T50" s="618">
        <v>7</v>
      </c>
      <c r="U50" s="617">
        <v>98</v>
      </c>
      <c r="V50" s="616">
        <v>12.6</v>
      </c>
      <c r="W50" s="615" t="s">
        <v>270</v>
      </c>
      <c r="X50" s="615" t="s">
        <v>962</v>
      </c>
      <c r="Y50" s="600"/>
      <c r="Z50" s="614">
        <v>16</v>
      </c>
      <c r="AA50" s="614"/>
      <c r="AB50" s="607" t="s">
        <v>38</v>
      </c>
      <c r="AC50" s="607" t="s">
        <v>21</v>
      </c>
      <c r="AD50" s="607" t="s">
        <v>3</v>
      </c>
      <c r="AE50" s="614"/>
      <c r="AF50" s="613" t="s">
        <v>326</v>
      </c>
      <c r="AG50" s="612">
        <v>20</v>
      </c>
      <c r="AH50" s="611"/>
      <c r="AI50" s="593">
        <v>25.4</v>
      </c>
      <c r="AJ50" s="592">
        <v>44</v>
      </c>
      <c r="AK50" s="64">
        <v>3</v>
      </c>
    </row>
    <row r="51" spans="1:37" ht="11.25" thickBot="1">
      <c r="A51" s="618">
        <v>56</v>
      </c>
      <c r="B51" s="617">
        <v>242</v>
      </c>
      <c r="C51" s="614">
        <v>8.5</v>
      </c>
      <c r="D51" s="622" t="s">
        <v>220</v>
      </c>
      <c r="E51" s="615" t="s">
        <v>961</v>
      </c>
      <c r="F51" s="609"/>
      <c r="G51" s="614">
        <v>53</v>
      </c>
      <c r="H51" s="614"/>
      <c r="I51" s="607" t="s">
        <v>304</v>
      </c>
      <c r="J51" s="608"/>
      <c r="K51" s="621" t="s">
        <v>303</v>
      </c>
      <c r="L51" s="618">
        <v>18</v>
      </c>
      <c r="M51" s="620">
        <v>42</v>
      </c>
      <c r="N51" s="612">
        <v>68</v>
      </c>
      <c r="O51" s="611"/>
      <c r="P51" s="593">
        <v>12.32</v>
      </c>
      <c r="Q51" s="592">
        <v>22.15</v>
      </c>
      <c r="R51" s="619">
        <v>23</v>
      </c>
      <c r="S51" s="600"/>
      <c r="T51" s="618">
        <v>6</v>
      </c>
      <c r="U51" s="624">
        <v>94</v>
      </c>
      <c r="V51" s="616">
        <v>12.8</v>
      </c>
      <c r="W51" s="615" t="s">
        <v>271</v>
      </c>
      <c r="X51" s="615" t="s">
        <v>960</v>
      </c>
      <c r="Y51" s="600"/>
      <c r="Z51" s="614">
        <v>15</v>
      </c>
      <c r="AA51" s="614"/>
      <c r="AB51" s="607" t="s">
        <v>40</v>
      </c>
      <c r="AC51" s="607" t="s">
        <v>27</v>
      </c>
      <c r="AD51" s="608" t="s">
        <v>512</v>
      </c>
      <c r="AE51" s="614"/>
      <c r="AF51" s="613" t="s">
        <v>959</v>
      </c>
      <c r="AG51" s="612">
        <v>18</v>
      </c>
      <c r="AH51" s="611"/>
      <c r="AI51" s="593">
        <v>26.2</v>
      </c>
      <c r="AJ51" s="592">
        <v>45.1</v>
      </c>
      <c r="AK51" s="64" t="s">
        <v>3</v>
      </c>
    </row>
    <row r="52" spans="1:37" ht="10.5" customHeight="1" thickBot="1">
      <c r="A52" s="618">
        <v>55</v>
      </c>
      <c r="B52" s="617">
        <v>240</v>
      </c>
      <c r="C52" s="623" t="s">
        <v>358</v>
      </c>
      <c r="D52" s="622" t="s">
        <v>221</v>
      </c>
      <c r="E52" s="615" t="s">
        <v>151</v>
      </c>
      <c r="F52" s="609"/>
      <c r="G52" s="614">
        <v>52.5</v>
      </c>
      <c r="H52" s="614"/>
      <c r="I52" s="607" t="s">
        <v>3</v>
      </c>
      <c r="J52" s="608"/>
      <c r="K52" s="608" t="s">
        <v>301</v>
      </c>
      <c r="L52" s="607" t="s">
        <v>3</v>
      </c>
      <c r="M52" s="620">
        <v>42.6</v>
      </c>
      <c r="N52" s="607" t="s">
        <v>3</v>
      </c>
      <c r="O52" s="611"/>
      <c r="P52" s="593">
        <v>12.4</v>
      </c>
      <c r="Q52" s="592">
        <v>22.3</v>
      </c>
      <c r="R52" s="619" t="s">
        <v>3</v>
      </c>
      <c r="S52" s="600"/>
      <c r="T52" s="618">
        <v>5</v>
      </c>
      <c r="U52" s="617">
        <v>90</v>
      </c>
      <c r="V52" s="616">
        <v>13</v>
      </c>
      <c r="W52" s="615" t="s">
        <v>132</v>
      </c>
      <c r="X52" s="615" t="s">
        <v>958</v>
      </c>
      <c r="Y52" s="600"/>
      <c r="Z52" s="614">
        <v>14</v>
      </c>
      <c r="AA52" s="614"/>
      <c r="AB52" s="607" t="s">
        <v>43</v>
      </c>
      <c r="AC52" s="607" t="s">
        <v>33</v>
      </c>
      <c r="AD52" s="607" t="s">
        <v>3</v>
      </c>
      <c r="AE52" s="614"/>
      <c r="AF52" s="613" t="s">
        <v>47</v>
      </c>
      <c r="AG52" s="612">
        <v>15</v>
      </c>
      <c r="AH52" s="611"/>
      <c r="AI52" s="593" t="s">
        <v>957</v>
      </c>
      <c r="AJ52" s="592">
        <v>46.2</v>
      </c>
      <c r="AK52" s="64" t="s">
        <v>3</v>
      </c>
    </row>
    <row r="53" spans="1:37" ht="11.25" thickBot="1">
      <c r="A53" s="618">
        <v>54</v>
      </c>
      <c r="B53" s="617">
        <v>238</v>
      </c>
      <c r="C53" s="614">
        <v>8.6</v>
      </c>
      <c r="D53" s="622" t="s">
        <v>222</v>
      </c>
      <c r="E53" s="615" t="s">
        <v>956</v>
      </c>
      <c r="F53" s="609"/>
      <c r="G53" s="614">
        <v>52</v>
      </c>
      <c r="H53" s="614"/>
      <c r="I53" s="607" t="s">
        <v>300</v>
      </c>
      <c r="J53" s="608"/>
      <c r="K53" s="621" t="s">
        <v>299</v>
      </c>
      <c r="L53" s="618">
        <v>17</v>
      </c>
      <c r="M53" s="620">
        <v>43.2</v>
      </c>
      <c r="N53" s="612">
        <v>67</v>
      </c>
      <c r="O53" s="611"/>
      <c r="P53" s="593">
        <v>12.48</v>
      </c>
      <c r="Q53" s="592">
        <v>22.45</v>
      </c>
      <c r="R53" s="619">
        <v>22</v>
      </c>
      <c r="S53" s="600"/>
      <c r="T53" s="618">
        <v>4</v>
      </c>
      <c r="U53" s="617">
        <v>86</v>
      </c>
      <c r="V53" s="616">
        <v>13.3</v>
      </c>
      <c r="W53" s="615" t="s">
        <v>137</v>
      </c>
      <c r="X53" s="615" t="s">
        <v>955</v>
      </c>
      <c r="Y53" s="600"/>
      <c r="Z53" s="614">
        <v>13</v>
      </c>
      <c r="AA53" s="614"/>
      <c r="AB53" s="607" t="s">
        <v>44</v>
      </c>
      <c r="AC53" s="607" t="s">
        <v>37</v>
      </c>
      <c r="AD53" s="608" t="s">
        <v>954</v>
      </c>
      <c r="AE53" s="614"/>
      <c r="AF53" s="613" t="s">
        <v>953</v>
      </c>
      <c r="AG53" s="612">
        <v>12</v>
      </c>
      <c r="AH53" s="611"/>
      <c r="AI53" s="593">
        <v>27.4</v>
      </c>
      <c r="AJ53" s="592">
        <v>47.3</v>
      </c>
      <c r="AK53" s="64">
        <v>2</v>
      </c>
    </row>
    <row r="54" spans="1:37" ht="11.25" thickBot="1">
      <c r="A54" s="618">
        <v>53</v>
      </c>
      <c r="B54" s="617">
        <v>236</v>
      </c>
      <c r="C54" s="614" t="s">
        <v>51</v>
      </c>
      <c r="D54" s="622" t="s">
        <v>223</v>
      </c>
      <c r="E54" s="615" t="s">
        <v>952</v>
      </c>
      <c r="F54" s="609"/>
      <c r="G54" s="614">
        <v>51.5</v>
      </c>
      <c r="H54" s="614"/>
      <c r="I54" s="607" t="s">
        <v>3</v>
      </c>
      <c r="J54" s="608"/>
      <c r="K54" s="608" t="s">
        <v>298</v>
      </c>
      <c r="L54" s="607" t="s">
        <v>3</v>
      </c>
      <c r="M54" s="620">
        <v>43.8</v>
      </c>
      <c r="N54" s="607" t="s">
        <v>3</v>
      </c>
      <c r="O54" s="611"/>
      <c r="P54" s="593">
        <v>12.56</v>
      </c>
      <c r="Q54" s="592">
        <v>23</v>
      </c>
      <c r="R54" s="619" t="s">
        <v>3</v>
      </c>
      <c r="S54" s="600"/>
      <c r="T54" s="618">
        <v>3</v>
      </c>
      <c r="U54" s="617">
        <v>81</v>
      </c>
      <c r="V54" s="616">
        <v>13.6</v>
      </c>
      <c r="W54" s="615" t="s">
        <v>275</v>
      </c>
      <c r="X54" s="615" t="s">
        <v>951</v>
      </c>
      <c r="Y54" s="600"/>
      <c r="Z54" s="614">
        <v>12</v>
      </c>
      <c r="AA54" s="614"/>
      <c r="AB54" s="607" t="s">
        <v>46</v>
      </c>
      <c r="AC54" s="607" t="s">
        <v>40</v>
      </c>
      <c r="AD54" s="607" t="s">
        <v>3</v>
      </c>
      <c r="AE54" s="614"/>
      <c r="AF54" s="613" t="s">
        <v>49</v>
      </c>
      <c r="AG54" s="612">
        <v>9</v>
      </c>
      <c r="AH54" s="611"/>
      <c r="AI54" s="593">
        <v>28.2</v>
      </c>
      <c r="AJ54" s="592">
        <v>49</v>
      </c>
      <c r="AK54" s="64" t="s">
        <v>3</v>
      </c>
    </row>
    <row r="55" spans="1:37" ht="11.25" thickBot="1">
      <c r="A55" s="618">
        <v>52</v>
      </c>
      <c r="B55" s="617">
        <v>234</v>
      </c>
      <c r="C55" s="614">
        <v>8.7</v>
      </c>
      <c r="D55" s="622" t="s">
        <v>224</v>
      </c>
      <c r="E55" s="615" t="s">
        <v>950</v>
      </c>
      <c r="F55" s="609"/>
      <c r="G55" s="614">
        <v>51</v>
      </c>
      <c r="H55" s="614"/>
      <c r="I55" s="607" t="s">
        <v>297</v>
      </c>
      <c r="J55" s="608"/>
      <c r="K55" s="621" t="s">
        <v>296</v>
      </c>
      <c r="L55" s="618">
        <v>16</v>
      </c>
      <c r="M55" s="620">
        <v>44.4</v>
      </c>
      <c r="N55" s="612">
        <v>66</v>
      </c>
      <c r="O55" s="611"/>
      <c r="P55" s="593">
        <v>13.04</v>
      </c>
      <c r="Q55" s="592">
        <v>23.15</v>
      </c>
      <c r="R55" s="619">
        <v>21</v>
      </c>
      <c r="S55" s="600"/>
      <c r="T55" s="618">
        <v>2</v>
      </c>
      <c r="U55" s="617">
        <v>76</v>
      </c>
      <c r="V55" s="616">
        <v>14</v>
      </c>
      <c r="W55" s="615" t="s">
        <v>147</v>
      </c>
      <c r="X55" s="615" t="s">
        <v>949</v>
      </c>
      <c r="Y55" s="600"/>
      <c r="Z55" s="614">
        <v>11</v>
      </c>
      <c r="AA55" s="614"/>
      <c r="AB55" s="607" t="s">
        <v>48</v>
      </c>
      <c r="AC55" s="607" t="s">
        <v>44</v>
      </c>
      <c r="AD55" s="608" t="s">
        <v>948</v>
      </c>
      <c r="AE55" s="614"/>
      <c r="AF55" s="613" t="s">
        <v>947</v>
      </c>
      <c r="AG55" s="612">
        <v>6</v>
      </c>
      <c r="AH55" s="611"/>
      <c r="AI55" s="593">
        <v>29.1</v>
      </c>
      <c r="AJ55" s="592">
        <v>51</v>
      </c>
      <c r="AK55" s="64" t="s">
        <v>3</v>
      </c>
    </row>
    <row r="56" spans="1:37" ht="9.75" customHeight="1" thickBot="1">
      <c r="A56" s="604">
        <v>51</v>
      </c>
      <c r="B56" s="610">
        <v>232</v>
      </c>
      <c r="C56" s="597" t="s">
        <v>51</v>
      </c>
      <c r="D56" s="601" t="s">
        <v>225</v>
      </c>
      <c r="E56" s="601" t="s">
        <v>946</v>
      </c>
      <c r="F56" s="609"/>
      <c r="G56" s="597">
        <v>50.5</v>
      </c>
      <c r="H56" s="597"/>
      <c r="I56" s="599" t="s">
        <v>3</v>
      </c>
      <c r="J56" s="608"/>
      <c r="K56" s="608" t="s">
        <v>295</v>
      </c>
      <c r="L56" s="607" t="s">
        <v>3</v>
      </c>
      <c r="M56" s="606">
        <v>45.2</v>
      </c>
      <c r="N56" s="599" t="s">
        <v>3</v>
      </c>
      <c r="O56" s="594"/>
      <c r="P56" s="593">
        <v>13.12</v>
      </c>
      <c r="Q56" s="592">
        <v>23.3</v>
      </c>
      <c r="R56" s="605" t="s">
        <v>3</v>
      </c>
      <c r="S56" s="600"/>
      <c r="T56" s="604">
        <v>1</v>
      </c>
      <c r="U56" s="603">
        <v>70</v>
      </c>
      <c r="V56" s="602">
        <v>14.5</v>
      </c>
      <c r="W56" s="601" t="s">
        <v>152</v>
      </c>
      <c r="X56" s="601" t="s">
        <v>945</v>
      </c>
      <c r="Y56" s="600"/>
      <c r="Z56" s="597">
        <v>10</v>
      </c>
      <c r="AA56" s="597"/>
      <c r="AB56" s="599" t="s">
        <v>50</v>
      </c>
      <c r="AC56" s="599" t="s">
        <v>48</v>
      </c>
      <c r="AD56" s="598" t="s">
        <v>944</v>
      </c>
      <c r="AE56" s="597"/>
      <c r="AF56" s="596" t="s">
        <v>943</v>
      </c>
      <c r="AG56" s="595">
        <v>3</v>
      </c>
      <c r="AH56" s="594"/>
      <c r="AI56" s="593">
        <v>30</v>
      </c>
      <c r="AJ56" s="592">
        <v>54</v>
      </c>
      <c r="AK56" s="142">
        <v>1</v>
      </c>
    </row>
    <row r="57" spans="1:37" ht="6" customHeight="1">
      <c r="A57" s="591"/>
      <c r="B57" s="591"/>
      <c r="C57" s="213"/>
      <c r="D57" s="590"/>
      <c r="E57" s="213"/>
      <c r="F57" s="590"/>
      <c r="G57" s="213"/>
      <c r="H57" s="213"/>
      <c r="I57" s="213"/>
      <c r="J57" s="589"/>
      <c r="K57" s="589"/>
      <c r="L57" s="213"/>
      <c r="M57" s="213"/>
      <c r="N57" s="213"/>
      <c r="O57" s="213"/>
      <c r="P57" s="213"/>
      <c r="Q57" s="213"/>
      <c r="R57" s="213"/>
      <c r="S57" s="213"/>
      <c r="T57" s="588"/>
      <c r="U57" s="588"/>
      <c r="V57" s="588"/>
      <c r="W57" s="588"/>
      <c r="X57" s="588"/>
      <c r="Y57" s="588"/>
      <c r="Z57" s="588"/>
      <c r="AA57" s="588"/>
      <c r="AB57" s="588"/>
      <c r="AC57" s="588"/>
      <c r="AD57" s="588"/>
      <c r="AE57" s="588"/>
      <c r="AF57" s="588"/>
      <c r="AG57" s="588"/>
      <c r="AH57" s="588"/>
      <c r="AI57" s="588"/>
      <c r="AJ57" s="588"/>
      <c r="AK57" s="587"/>
    </row>
    <row r="58" spans="1:37" ht="4.5" customHeight="1">
      <c r="A58" s="127"/>
      <c r="B58" s="127"/>
      <c r="C58" s="127"/>
      <c r="E58" s="586"/>
      <c r="F58" s="586"/>
      <c r="G58" s="586"/>
      <c r="H58" s="586"/>
      <c r="I58" s="586"/>
      <c r="J58" s="586"/>
      <c r="K58" s="584" t="s">
        <v>942</v>
      </c>
      <c r="L58" s="584"/>
      <c r="M58" s="584"/>
      <c r="N58" s="584"/>
      <c r="O58" s="584"/>
      <c r="P58" s="584"/>
      <c r="Q58" s="584"/>
      <c r="R58" s="584"/>
      <c r="S58" s="584"/>
      <c r="T58" s="584"/>
      <c r="U58" s="584"/>
      <c r="V58" s="584"/>
      <c r="W58" s="584"/>
      <c r="X58" s="584"/>
      <c r="Y58" s="584"/>
      <c r="Z58" s="584"/>
      <c r="AA58" s="584"/>
      <c r="AB58" s="584"/>
      <c r="AC58" s="584"/>
      <c r="AD58" s="584"/>
      <c r="AE58" s="584"/>
      <c r="AF58" s="584"/>
      <c r="AG58" s="584"/>
      <c r="AH58" s="584"/>
      <c r="AI58" s="584"/>
      <c r="AJ58" s="584"/>
      <c r="AK58" s="584"/>
    </row>
    <row r="59" spans="1:37" ht="12" customHeight="1">
      <c r="A59" s="585"/>
      <c r="B59" s="251"/>
      <c r="C59" s="251"/>
      <c r="D59" s="251"/>
      <c r="E59" s="251"/>
      <c r="F59" s="251"/>
      <c r="G59" s="20"/>
      <c r="H59" s="20"/>
      <c r="I59" s="20"/>
      <c r="J59" s="20"/>
      <c r="K59" s="584"/>
      <c r="L59" s="584"/>
      <c r="M59" s="584"/>
      <c r="N59" s="584"/>
      <c r="O59" s="584"/>
      <c r="P59" s="584"/>
      <c r="Q59" s="584"/>
      <c r="R59" s="584"/>
      <c r="S59" s="584"/>
      <c r="T59" s="584"/>
      <c r="U59" s="584"/>
      <c r="V59" s="584"/>
      <c r="W59" s="584"/>
      <c r="X59" s="584"/>
      <c r="Y59" s="584"/>
      <c r="Z59" s="584"/>
      <c r="AA59" s="584"/>
      <c r="AB59" s="584"/>
      <c r="AC59" s="584"/>
      <c r="AD59" s="584"/>
      <c r="AE59" s="584"/>
      <c r="AF59" s="584"/>
      <c r="AG59" s="584"/>
      <c r="AH59" s="584"/>
      <c r="AI59" s="584"/>
      <c r="AJ59" s="584"/>
      <c r="AK59" s="584"/>
    </row>
    <row r="60" spans="1:37" ht="12.75">
      <c r="A60" s="117"/>
      <c r="B60" s="117"/>
      <c r="AK60" s="583"/>
    </row>
  </sheetData>
  <sheetProtection/>
  <mergeCells count="23">
    <mergeCell ref="AI5:AJ5"/>
    <mergeCell ref="AK5:AK6"/>
    <mergeCell ref="I5:K5"/>
    <mergeCell ref="L5:L6"/>
    <mergeCell ref="M5:M6"/>
    <mergeCell ref="AB5:AC5"/>
    <mergeCell ref="Z5:Z6"/>
    <mergeCell ref="K58:AK59"/>
    <mergeCell ref="D1:Z1"/>
    <mergeCell ref="L2:U2"/>
    <mergeCell ref="C5:F5"/>
    <mergeCell ref="V5:Y5"/>
    <mergeCell ref="V3:AH3"/>
    <mergeCell ref="B59:F59"/>
    <mergeCell ref="AD5:AD6"/>
    <mergeCell ref="AG5:AG6"/>
    <mergeCell ref="AF5:AF6"/>
    <mergeCell ref="A5:A6"/>
    <mergeCell ref="T5:T6"/>
    <mergeCell ref="P5:Q5"/>
    <mergeCell ref="N5:N6"/>
    <mergeCell ref="R5:R6"/>
    <mergeCell ref="G5:H6"/>
  </mergeCells>
  <printOptions/>
  <pageMargins left="0.7874015748031497" right="0.1968503937007874" top="0.1968503937007874" bottom="0.1968503937007874" header="0" footer="0"/>
  <pageSetup fitToHeight="1" fitToWidth="1" horizontalDpi="300" verticalDpi="3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zoomScale="82" zoomScaleNormal="82" zoomScaleSheetLayoutView="85" zoomScalePageLayoutView="0" workbookViewId="0" topLeftCell="A1">
      <selection activeCell="A3" sqref="A3:M3"/>
    </sheetView>
  </sheetViews>
  <sheetFormatPr defaultColWidth="9.00390625" defaultRowHeight="12.75" outlineLevelRow="1"/>
  <cols>
    <col min="1" max="1" width="6.75390625" style="463" customWidth="1"/>
    <col min="2" max="2" width="9.00390625" style="463" customWidth="1"/>
    <col min="3" max="3" width="7.875" style="463" customWidth="1"/>
    <col min="4" max="4" width="8.125" style="463" customWidth="1"/>
    <col min="5" max="5" width="5.875" style="462" customWidth="1"/>
    <col min="6" max="6" width="5.75390625" style="465" customWidth="1"/>
    <col min="7" max="8" width="6.875" style="463" customWidth="1"/>
    <col min="9" max="9" width="6.75390625" style="463" customWidth="1"/>
    <col min="10" max="10" width="6.625" style="463" customWidth="1"/>
    <col min="11" max="11" width="8.375" style="463" customWidth="1"/>
    <col min="12" max="12" width="6.125" style="463" customWidth="1"/>
    <col min="13" max="13" width="7.875" style="463" customWidth="1"/>
    <col min="14" max="14" width="10.375" style="465" customWidth="1"/>
    <col min="15" max="15" width="6.125" style="463" customWidth="1"/>
    <col min="16" max="16" width="6.75390625" style="463" customWidth="1"/>
    <col min="17" max="17" width="5.75390625" style="463" bestFit="1" customWidth="1"/>
    <col min="18" max="18" width="9.00390625" style="462" customWidth="1"/>
    <col min="19" max="19" width="7.00390625" style="463" customWidth="1"/>
    <col min="20" max="20" width="7.75390625" style="463" customWidth="1"/>
    <col min="21" max="23" width="6.375" style="463" customWidth="1"/>
    <col min="24" max="24" width="7.375" style="463" customWidth="1"/>
    <col min="25" max="25" width="6.75390625" style="466" customWidth="1"/>
    <col min="26" max="26" width="3.125" style="466" customWidth="1"/>
    <col min="27" max="27" width="8.875" style="463" customWidth="1"/>
    <col min="28" max="28" width="6.875" style="463" customWidth="1"/>
    <col min="29" max="29" width="7.125" style="465" customWidth="1"/>
    <col min="30" max="30" width="5.875" style="463" customWidth="1"/>
    <col min="31" max="31" width="8.00390625" style="463" customWidth="1"/>
    <col min="32" max="16384" width="9.125" style="462" customWidth="1"/>
  </cols>
  <sheetData>
    <row r="1" spans="1:27" ht="12.75" customHeight="1">
      <c r="A1" s="814"/>
      <c r="B1" s="814"/>
      <c r="R1" s="813" t="s">
        <v>1038</v>
      </c>
      <c r="S1" s="813"/>
      <c r="T1" s="813"/>
      <c r="U1" s="813"/>
      <c r="V1" s="813"/>
      <c r="W1" s="813"/>
      <c r="X1" s="813"/>
      <c r="Y1" s="813"/>
      <c r="Z1" s="813"/>
      <c r="AA1" s="813"/>
    </row>
    <row r="2" spans="17:27" ht="12.75" customHeight="1">
      <c r="Q2" s="811"/>
      <c r="R2" s="811"/>
      <c r="S2" s="811"/>
      <c r="T2" s="811"/>
      <c r="U2" s="811"/>
      <c r="V2" s="811"/>
      <c r="W2" s="811"/>
      <c r="X2" s="811"/>
      <c r="Y2" s="811"/>
      <c r="Z2" s="811"/>
      <c r="AA2" s="811"/>
    </row>
    <row r="3" spans="1:27" ht="14.25" customHeight="1">
      <c r="A3" s="812" t="s">
        <v>1037</v>
      </c>
      <c r="B3" s="812"/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</row>
    <row r="5" spans="1:27" ht="15.75">
      <c r="A5" s="810" t="s">
        <v>1036</v>
      </c>
      <c r="B5" s="700"/>
      <c r="I5" s="465"/>
      <c r="M5" s="464"/>
      <c r="O5" s="809" t="s">
        <v>1035</v>
      </c>
      <c r="P5" s="808"/>
      <c r="Q5" s="808"/>
      <c r="R5" s="807"/>
      <c r="AA5" s="464"/>
    </row>
    <row r="6" spans="3:8" ht="13.5" customHeight="1" thickBot="1">
      <c r="C6" s="806" t="s">
        <v>1034</v>
      </c>
      <c r="H6" s="805"/>
    </row>
    <row r="7" spans="1:27" s="751" customFormat="1" ht="25.5" customHeight="1" outlineLevel="1">
      <c r="A7" s="801" t="s">
        <v>1033</v>
      </c>
      <c r="B7" s="800" t="s">
        <v>1032</v>
      </c>
      <c r="C7" s="799" t="s">
        <v>1031</v>
      </c>
      <c r="D7" s="798"/>
      <c r="E7" s="804" t="s">
        <v>277</v>
      </c>
      <c r="F7" s="803"/>
      <c r="G7" s="803"/>
      <c r="H7" s="803"/>
      <c r="I7" s="795" t="s">
        <v>1030</v>
      </c>
      <c r="J7" s="794"/>
      <c r="K7" s="752" t="s">
        <v>1029</v>
      </c>
      <c r="L7" s="802"/>
      <c r="N7" s="762"/>
      <c r="O7" s="761"/>
      <c r="Q7" s="801" t="s">
        <v>0</v>
      </c>
      <c r="R7" s="800" t="s">
        <v>1032</v>
      </c>
      <c r="S7" s="799" t="s">
        <v>1031</v>
      </c>
      <c r="T7" s="798"/>
      <c r="U7" s="797" t="s">
        <v>277</v>
      </c>
      <c r="V7" s="796"/>
      <c r="W7" s="796"/>
      <c r="X7" s="796"/>
      <c r="Y7" s="795" t="s">
        <v>1030</v>
      </c>
      <c r="Z7" s="794"/>
      <c r="AA7" s="752" t="s">
        <v>1029</v>
      </c>
    </row>
    <row r="8" spans="1:27" s="751" customFormat="1" ht="12.75" customHeight="1" outlineLevel="1">
      <c r="A8" s="778"/>
      <c r="B8" s="777"/>
      <c r="C8" s="784" t="s">
        <v>283</v>
      </c>
      <c r="D8" s="783" t="s">
        <v>1010</v>
      </c>
      <c r="E8" s="793" t="s">
        <v>1027</v>
      </c>
      <c r="F8" s="780"/>
      <c r="G8" s="788" t="s">
        <v>1028</v>
      </c>
      <c r="H8" s="792"/>
      <c r="I8" s="786"/>
      <c r="J8" s="785"/>
      <c r="K8" s="752"/>
      <c r="L8" s="779"/>
      <c r="N8" s="762"/>
      <c r="O8" s="761"/>
      <c r="Q8" s="778"/>
      <c r="R8" s="777"/>
      <c r="S8" s="791" t="s">
        <v>283</v>
      </c>
      <c r="T8" s="790" t="s">
        <v>1010</v>
      </c>
      <c r="U8" s="789" t="s">
        <v>1027</v>
      </c>
      <c r="V8" s="780"/>
      <c r="W8" s="788" t="s">
        <v>1026</v>
      </c>
      <c r="X8" s="787"/>
      <c r="Y8" s="786"/>
      <c r="Z8" s="785"/>
      <c r="AA8" s="752"/>
    </row>
    <row r="9" spans="1:27" s="751" customFormat="1" ht="12.75" customHeight="1" outlineLevel="1">
      <c r="A9" s="778"/>
      <c r="B9" s="777"/>
      <c r="C9" s="784"/>
      <c r="D9" s="783"/>
      <c r="E9" s="782" t="s">
        <v>1025</v>
      </c>
      <c r="F9" s="780"/>
      <c r="G9" s="781" t="s">
        <v>1024</v>
      </c>
      <c r="H9" s="780"/>
      <c r="I9" s="771"/>
      <c r="J9" s="770"/>
      <c r="K9" s="752"/>
      <c r="L9" s="779"/>
      <c r="N9" s="762"/>
      <c r="O9" s="761"/>
      <c r="Q9" s="778"/>
      <c r="R9" s="777"/>
      <c r="S9" s="776"/>
      <c r="T9" s="775"/>
      <c r="U9" s="774" t="s">
        <v>1025</v>
      </c>
      <c r="V9" s="772"/>
      <c r="W9" s="773" t="s">
        <v>1024</v>
      </c>
      <c r="X9" s="772"/>
      <c r="Y9" s="771"/>
      <c r="Z9" s="770"/>
      <c r="AA9" s="752"/>
    </row>
    <row r="10" spans="1:27" s="751" customFormat="1" ht="51.75" thickBot="1">
      <c r="A10" s="760"/>
      <c r="B10" s="759"/>
      <c r="C10" s="769"/>
      <c r="D10" s="768"/>
      <c r="E10" s="767" t="s">
        <v>279</v>
      </c>
      <c r="F10" s="755" t="s">
        <v>280</v>
      </c>
      <c r="G10" s="755" t="s">
        <v>279</v>
      </c>
      <c r="H10" s="755" t="s">
        <v>280</v>
      </c>
      <c r="I10" s="766" t="s">
        <v>488</v>
      </c>
      <c r="J10" s="765" t="s">
        <v>487</v>
      </c>
      <c r="K10" s="764"/>
      <c r="L10" s="763"/>
      <c r="N10" s="762"/>
      <c r="O10" s="761"/>
      <c r="Q10" s="760"/>
      <c r="R10" s="759"/>
      <c r="S10" s="758"/>
      <c r="T10" s="757"/>
      <c r="U10" s="756" t="s">
        <v>279</v>
      </c>
      <c r="V10" s="755" t="s">
        <v>280</v>
      </c>
      <c r="W10" s="755" t="s">
        <v>279</v>
      </c>
      <c r="X10" s="755" t="s">
        <v>280</v>
      </c>
      <c r="Y10" s="754" t="s">
        <v>488</v>
      </c>
      <c r="Z10" s="753" t="s">
        <v>487</v>
      </c>
      <c r="AA10" s="752"/>
    </row>
    <row r="11" spans="1:27" s="702" customFormat="1" ht="12.75">
      <c r="A11" s="750">
        <v>100</v>
      </c>
      <c r="B11" s="737">
        <v>35</v>
      </c>
      <c r="C11" s="747">
        <v>0.005555555555555556</v>
      </c>
      <c r="D11" s="747">
        <v>0.009375</v>
      </c>
      <c r="E11" s="746">
        <v>50</v>
      </c>
      <c r="F11" s="746" t="s">
        <v>1023</v>
      </c>
      <c r="G11" s="746" t="s">
        <v>361</v>
      </c>
      <c r="H11" s="749" t="s">
        <v>380</v>
      </c>
      <c r="I11" s="731">
        <v>120</v>
      </c>
      <c r="J11" s="731">
        <v>165</v>
      </c>
      <c r="K11" s="724">
        <v>75</v>
      </c>
      <c r="L11" s="730"/>
      <c r="Q11" s="748">
        <v>50</v>
      </c>
      <c r="R11" s="713" t="s">
        <v>3</v>
      </c>
      <c r="S11" s="747">
        <v>0.008564814814814815</v>
      </c>
      <c r="T11" s="747">
        <v>0.014583333333333332</v>
      </c>
      <c r="U11" s="746" t="s">
        <v>328</v>
      </c>
      <c r="V11" s="746" t="s">
        <v>327</v>
      </c>
      <c r="W11" s="727" t="s">
        <v>42</v>
      </c>
      <c r="X11" s="727">
        <v>60</v>
      </c>
      <c r="Y11" s="745">
        <v>40</v>
      </c>
      <c r="Z11" s="744">
        <v>50</v>
      </c>
      <c r="AA11" s="743">
        <v>50</v>
      </c>
    </row>
    <row r="12" spans="1:31" ht="12.75">
      <c r="A12" s="721">
        <v>99</v>
      </c>
      <c r="B12" s="713" t="s">
        <v>3</v>
      </c>
      <c r="C12" s="720">
        <v>0.005613425925925927</v>
      </c>
      <c r="D12" s="720">
        <v>0.009467592592592592</v>
      </c>
      <c r="E12" s="713" t="s">
        <v>3</v>
      </c>
      <c r="F12" s="713" t="s">
        <v>3</v>
      </c>
      <c r="G12" s="713" t="s">
        <v>3</v>
      </c>
      <c r="H12" s="715" t="s">
        <v>3</v>
      </c>
      <c r="I12" s="714">
        <v>118</v>
      </c>
      <c r="J12" s="714">
        <v>160</v>
      </c>
      <c r="K12" s="713" t="s">
        <v>3</v>
      </c>
      <c r="L12" s="686"/>
      <c r="M12" s="462"/>
      <c r="Q12" s="721">
        <v>49</v>
      </c>
      <c r="R12" s="713" t="s">
        <v>10</v>
      </c>
      <c r="S12" s="720">
        <v>0.008680555555555556</v>
      </c>
      <c r="T12" s="720">
        <v>0.014756944444444446</v>
      </c>
      <c r="U12" s="713" t="s">
        <v>3</v>
      </c>
      <c r="V12" s="713" t="s">
        <v>3</v>
      </c>
      <c r="W12" s="713" t="s">
        <v>3</v>
      </c>
      <c r="X12" s="713">
        <v>59</v>
      </c>
      <c r="Y12" s="739">
        <v>39</v>
      </c>
      <c r="Z12" s="738">
        <v>48</v>
      </c>
      <c r="AA12" s="727" t="s">
        <v>3</v>
      </c>
      <c r="AB12" s="462"/>
      <c r="AC12" s="462"/>
      <c r="AD12" s="462"/>
      <c r="AE12" s="462"/>
    </row>
    <row r="13" spans="1:31" ht="12.75">
      <c r="A13" s="721">
        <v>98</v>
      </c>
      <c r="B13" s="713" t="s">
        <v>3</v>
      </c>
      <c r="C13" s="720">
        <v>0.005671296296296296</v>
      </c>
      <c r="D13" s="720">
        <v>0.009560185185185185</v>
      </c>
      <c r="E13" s="713" t="s">
        <v>3</v>
      </c>
      <c r="F13" s="713" t="s">
        <v>3</v>
      </c>
      <c r="G13" s="713" t="s">
        <v>3</v>
      </c>
      <c r="H13" s="715" t="s">
        <v>377</v>
      </c>
      <c r="I13" s="714">
        <v>116</v>
      </c>
      <c r="J13" s="714">
        <v>156</v>
      </c>
      <c r="K13" s="717">
        <v>74</v>
      </c>
      <c r="L13" s="686"/>
      <c r="M13" s="462"/>
      <c r="Q13" s="721">
        <v>48</v>
      </c>
      <c r="R13" s="713" t="s">
        <v>3</v>
      </c>
      <c r="S13" s="720">
        <v>0.008796296296296297</v>
      </c>
      <c r="T13" s="720">
        <v>0.014930555555555556</v>
      </c>
      <c r="U13" s="713" t="s">
        <v>3</v>
      </c>
      <c r="V13" s="713" t="s">
        <v>325</v>
      </c>
      <c r="W13" s="713" t="s">
        <v>52</v>
      </c>
      <c r="X13" s="713">
        <v>58</v>
      </c>
      <c r="Y13" s="739">
        <v>38</v>
      </c>
      <c r="Z13" s="738">
        <v>46</v>
      </c>
      <c r="AA13" s="717">
        <v>49</v>
      </c>
      <c r="AB13" s="462"/>
      <c r="AC13" s="462"/>
      <c r="AD13" s="462"/>
      <c r="AE13" s="462"/>
    </row>
    <row r="14" spans="1:31" ht="12.75">
      <c r="A14" s="721">
        <v>97</v>
      </c>
      <c r="B14" s="723">
        <v>34</v>
      </c>
      <c r="C14" s="720">
        <v>0.005729166666666667</v>
      </c>
      <c r="D14" s="720">
        <v>0.00965277777777778</v>
      </c>
      <c r="E14" s="713" t="s">
        <v>3</v>
      </c>
      <c r="F14" s="713" t="s">
        <v>380</v>
      </c>
      <c r="G14" s="713" t="s">
        <v>360</v>
      </c>
      <c r="H14" s="740" t="s">
        <v>3</v>
      </c>
      <c r="I14" s="714">
        <v>114</v>
      </c>
      <c r="J14" s="714">
        <v>153</v>
      </c>
      <c r="K14" s="713" t="s">
        <v>3</v>
      </c>
      <c r="L14" s="686"/>
      <c r="M14" s="462"/>
      <c r="Q14" s="721">
        <v>47</v>
      </c>
      <c r="R14" s="713" t="s">
        <v>3</v>
      </c>
      <c r="S14" s="720">
        <v>0.008912037037037038</v>
      </c>
      <c r="T14" s="720">
        <v>0.015104166666666667</v>
      </c>
      <c r="U14" s="713" t="s">
        <v>3</v>
      </c>
      <c r="V14" s="713" t="s">
        <v>3</v>
      </c>
      <c r="W14" s="713" t="s">
        <v>3</v>
      </c>
      <c r="X14" s="713">
        <v>57</v>
      </c>
      <c r="Y14" s="739">
        <v>37</v>
      </c>
      <c r="Z14" s="738">
        <v>44</v>
      </c>
      <c r="AA14" s="713" t="s">
        <v>3</v>
      </c>
      <c r="AB14" s="462"/>
      <c r="AC14" s="462"/>
      <c r="AD14" s="462"/>
      <c r="AE14" s="462"/>
    </row>
    <row r="15" spans="1:31" ht="12.75">
      <c r="A15" s="721">
        <v>96</v>
      </c>
      <c r="B15" s="713" t="s">
        <v>3</v>
      </c>
      <c r="C15" s="720">
        <v>0.005787037037037038</v>
      </c>
      <c r="D15" s="720">
        <v>0.00974537037037037</v>
      </c>
      <c r="E15" s="713" t="s">
        <v>3</v>
      </c>
      <c r="F15" s="713" t="s">
        <v>3</v>
      </c>
      <c r="G15" s="713" t="s">
        <v>3</v>
      </c>
      <c r="H15" s="715" t="s">
        <v>374</v>
      </c>
      <c r="I15" s="714">
        <v>112</v>
      </c>
      <c r="J15" s="714">
        <v>150</v>
      </c>
      <c r="K15" s="717">
        <v>73</v>
      </c>
      <c r="L15" s="686"/>
      <c r="M15" s="462"/>
      <c r="Q15" s="721">
        <v>46</v>
      </c>
      <c r="R15" s="713" t="s">
        <v>12</v>
      </c>
      <c r="S15" s="720">
        <v>0.009027777777777779</v>
      </c>
      <c r="T15" s="720">
        <v>0.015277777777777777</v>
      </c>
      <c r="U15" s="713" t="s">
        <v>322</v>
      </c>
      <c r="V15" s="713" t="s">
        <v>321</v>
      </c>
      <c r="W15" s="713" t="s">
        <v>53</v>
      </c>
      <c r="X15" s="713">
        <v>56</v>
      </c>
      <c r="Y15" s="739">
        <v>36</v>
      </c>
      <c r="Z15" s="738">
        <v>42</v>
      </c>
      <c r="AA15" s="717">
        <v>48</v>
      </c>
      <c r="AB15" s="462"/>
      <c r="AC15" s="462"/>
      <c r="AD15" s="462"/>
      <c r="AE15" s="462"/>
    </row>
    <row r="16" spans="1:31" ht="12.75">
      <c r="A16" s="721">
        <v>95</v>
      </c>
      <c r="B16" s="713" t="s">
        <v>3</v>
      </c>
      <c r="C16" s="720">
        <v>0.005844907407407407</v>
      </c>
      <c r="D16" s="720">
        <v>0.00983796296296297</v>
      </c>
      <c r="E16" s="713" t="s">
        <v>360</v>
      </c>
      <c r="F16" s="713" t="s">
        <v>3</v>
      </c>
      <c r="G16" s="713" t="s">
        <v>3</v>
      </c>
      <c r="H16" s="740" t="s">
        <v>3</v>
      </c>
      <c r="I16" s="714">
        <v>110</v>
      </c>
      <c r="J16" s="714">
        <v>147</v>
      </c>
      <c r="K16" s="713" t="s">
        <v>3</v>
      </c>
      <c r="L16" s="686"/>
      <c r="M16" s="462"/>
      <c r="Q16" s="721">
        <v>45</v>
      </c>
      <c r="R16" s="713" t="s">
        <v>3</v>
      </c>
      <c r="S16" s="720">
        <v>0.009143518518518518</v>
      </c>
      <c r="T16" s="720">
        <v>0.015509259259259257</v>
      </c>
      <c r="U16" s="713" t="s">
        <v>3</v>
      </c>
      <c r="V16" s="713" t="s">
        <v>3</v>
      </c>
      <c r="W16" s="713" t="s">
        <v>3</v>
      </c>
      <c r="X16" s="713">
        <v>55</v>
      </c>
      <c r="Y16" s="739">
        <v>35</v>
      </c>
      <c r="Z16" s="738">
        <v>40</v>
      </c>
      <c r="AA16" s="713" t="s">
        <v>3</v>
      </c>
      <c r="AB16" s="462"/>
      <c r="AC16" s="462"/>
      <c r="AD16" s="462"/>
      <c r="AE16" s="462"/>
    </row>
    <row r="17" spans="1:31" ht="12.75">
      <c r="A17" s="721">
        <v>94</v>
      </c>
      <c r="B17" s="723">
        <v>33</v>
      </c>
      <c r="C17" s="720">
        <v>0.005902777777777778</v>
      </c>
      <c r="D17" s="720">
        <v>0.00993055555555556</v>
      </c>
      <c r="E17" s="713" t="s">
        <v>3</v>
      </c>
      <c r="F17" s="713" t="s">
        <v>377</v>
      </c>
      <c r="G17" s="713" t="s">
        <v>357</v>
      </c>
      <c r="H17" s="715" t="s">
        <v>371</v>
      </c>
      <c r="I17" s="714">
        <v>108</v>
      </c>
      <c r="J17" s="714">
        <v>144</v>
      </c>
      <c r="K17" s="717">
        <v>72</v>
      </c>
      <c r="L17" s="686"/>
      <c r="M17" s="462"/>
      <c r="Q17" s="721">
        <v>44</v>
      </c>
      <c r="R17" s="713" t="s">
        <v>3</v>
      </c>
      <c r="S17" s="720">
        <v>0.00925925925925926</v>
      </c>
      <c r="T17" s="720">
        <v>0.015740740740740743</v>
      </c>
      <c r="U17" s="713" t="s">
        <v>3</v>
      </c>
      <c r="V17" s="713" t="s">
        <v>320</v>
      </c>
      <c r="W17" s="713" t="s">
        <v>54</v>
      </c>
      <c r="X17" s="713">
        <v>54</v>
      </c>
      <c r="Y17" s="739">
        <v>34</v>
      </c>
      <c r="Z17" s="738">
        <v>38</v>
      </c>
      <c r="AA17" s="717">
        <v>47</v>
      </c>
      <c r="AB17" s="462"/>
      <c r="AC17" s="462"/>
      <c r="AD17" s="462"/>
      <c r="AE17" s="462"/>
    </row>
    <row r="18" spans="1:31" ht="12.75">
      <c r="A18" s="721">
        <v>93</v>
      </c>
      <c r="B18" s="713" t="s">
        <v>3</v>
      </c>
      <c r="C18" s="720">
        <v>0.005960648148148149</v>
      </c>
      <c r="D18" s="720">
        <v>0.0100231481481482</v>
      </c>
      <c r="E18" s="713" t="s">
        <v>3</v>
      </c>
      <c r="F18" s="713" t="s">
        <v>3</v>
      </c>
      <c r="G18" s="713" t="s">
        <v>3</v>
      </c>
      <c r="H18" s="740" t="s">
        <v>3</v>
      </c>
      <c r="I18" s="714">
        <v>106</v>
      </c>
      <c r="J18" s="714">
        <v>141</v>
      </c>
      <c r="K18" s="713" t="s">
        <v>3</v>
      </c>
      <c r="L18" s="686"/>
      <c r="M18" s="462"/>
      <c r="Q18" s="721">
        <v>43</v>
      </c>
      <c r="R18" s="713" t="s">
        <v>15</v>
      </c>
      <c r="S18" s="720">
        <v>0.009375</v>
      </c>
      <c r="T18" s="720">
        <v>0.015972222222222224</v>
      </c>
      <c r="U18" s="713" t="s">
        <v>3</v>
      </c>
      <c r="V18" s="713" t="s">
        <v>3</v>
      </c>
      <c r="W18" s="713" t="s">
        <v>3</v>
      </c>
      <c r="X18" s="713">
        <v>53</v>
      </c>
      <c r="Y18" s="739">
        <v>33</v>
      </c>
      <c r="Z18" s="738">
        <v>36</v>
      </c>
      <c r="AA18" s="713" t="s">
        <v>3</v>
      </c>
      <c r="AB18" s="462"/>
      <c r="AC18" s="462"/>
      <c r="AD18" s="462"/>
      <c r="AE18" s="462"/>
    </row>
    <row r="19" spans="1:31" ht="12.75">
      <c r="A19" s="721">
        <v>92</v>
      </c>
      <c r="B19" s="713" t="s">
        <v>3</v>
      </c>
      <c r="C19" s="720">
        <v>0.006018518518518518</v>
      </c>
      <c r="D19" s="720">
        <v>0.0101157407407407</v>
      </c>
      <c r="E19" s="713" t="s">
        <v>3</v>
      </c>
      <c r="F19" s="713" t="s">
        <v>3</v>
      </c>
      <c r="G19" s="713" t="s">
        <v>3</v>
      </c>
      <c r="H19" s="715" t="s">
        <v>366</v>
      </c>
      <c r="I19" s="714">
        <v>104</v>
      </c>
      <c r="J19" s="714">
        <v>138</v>
      </c>
      <c r="K19" s="717">
        <v>71</v>
      </c>
      <c r="L19" s="686"/>
      <c r="M19" s="462"/>
      <c r="Q19" s="721">
        <v>42</v>
      </c>
      <c r="R19" s="713" t="s">
        <v>3</v>
      </c>
      <c r="S19" s="720">
        <v>0.00949074074074074</v>
      </c>
      <c r="T19" s="720">
        <v>0.016203703703703703</v>
      </c>
      <c r="U19" s="713" t="s">
        <v>319</v>
      </c>
      <c r="V19" s="713" t="s">
        <v>318</v>
      </c>
      <c r="W19" s="742" t="s">
        <v>55</v>
      </c>
      <c r="X19" s="742">
        <v>52</v>
      </c>
      <c r="Y19" s="739">
        <v>32</v>
      </c>
      <c r="Z19" s="738">
        <v>34</v>
      </c>
      <c r="AA19" s="717">
        <v>46</v>
      </c>
      <c r="AB19" s="462"/>
      <c r="AC19" s="462"/>
      <c r="AD19" s="462"/>
      <c r="AE19" s="462"/>
    </row>
    <row r="20" spans="1:31" ht="12.75">
      <c r="A20" s="721">
        <v>91</v>
      </c>
      <c r="B20" s="723">
        <v>32</v>
      </c>
      <c r="C20" s="720">
        <v>0.006076388888888889</v>
      </c>
      <c r="D20" s="720">
        <v>0.0102083333333333</v>
      </c>
      <c r="E20" s="713" t="s">
        <v>3</v>
      </c>
      <c r="F20" s="713" t="s">
        <v>374</v>
      </c>
      <c r="G20" s="713" t="s">
        <v>356</v>
      </c>
      <c r="H20" s="740" t="s">
        <v>3</v>
      </c>
      <c r="I20" s="714">
        <v>102</v>
      </c>
      <c r="J20" s="714">
        <v>135</v>
      </c>
      <c r="K20" s="713" t="s">
        <v>3</v>
      </c>
      <c r="L20" s="686"/>
      <c r="M20" s="462"/>
      <c r="Q20" s="721">
        <v>41</v>
      </c>
      <c r="R20" s="713" t="s">
        <v>3</v>
      </c>
      <c r="S20" s="720">
        <v>0.009606481481481481</v>
      </c>
      <c r="T20" s="720">
        <v>0.016435185185185188</v>
      </c>
      <c r="U20" s="713" t="s">
        <v>3</v>
      </c>
      <c r="V20" s="713" t="s">
        <v>3</v>
      </c>
      <c r="W20" s="713" t="s">
        <v>3</v>
      </c>
      <c r="X20" s="713">
        <v>51</v>
      </c>
      <c r="Y20" s="739">
        <v>31</v>
      </c>
      <c r="Z20" s="738">
        <v>32</v>
      </c>
      <c r="AA20" s="727" t="s">
        <v>3</v>
      </c>
      <c r="AB20" s="462"/>
      <c r="AC20" s="462"/>
      <c r="AD20" s="462"/>
      <c r="AE20" s="462"/>
    </row>
    <row r="21" spans="1:27" s="702" customFormat="1" ht="12.75">
      <c r="A21" s="729">
        <v>90</v>
      </c>
      <c r="B21" s="713" t="s">
        <v>3</v>
      </c>
      <c r="C21" s="728">
        <v>0.0061342592592592594</v>
      </c>
      <c r="D21" s="728">
        <v>0.0103009259259259</v>
      </c>
      <c r="E21" s="727" t="s">
        <v>357</v>
      </c>
      <c r="F21" s="727" t="s">
        <v>3</v>
      </c>
      <c r="G21" s="713" t="s">
        <v>3</v>
      </c>
      <c r="H21" s="715" t="s">
        <v>362</v>
      </c>
      <c r="I21" s="731">
        <v>100</v>
      </c>
      <c r="J21" s="731">
        <v>132</v>
      </c>
      <c r="K21" s="724">
        <v>70</v>
      </c>
      <c r="L21" s="730"/>
      <c r="Q21" s="729">
        <v>40</v>
      </c>
      <c r="R21" s="727" t="s">
        <v>18</v>
      </c>
      <c r="S21" s="728">
        <v>0.009722222222222222</v>
      </c>
      <c r="T21" s="728">
        <v>0.016666666666666666</v>
      </c>
      <c r="U21" s="727" t="s">
        <v>3</v>
      </c>
      <c r="V21" s="727" t="s">
        <v>317</v>
      </c>
      <c r="W21" s="727" t="s">
        <v>1</v>
      </c>
      <c r="X21" s="727">
        <v>50</v>
      </c>
      <c r="Y21" s="735">
        <v>30</v>
      </c>
      <c r="Z21" s="734">
        <v>30</v>
      </c>
      <c r="AA21" s="724">
        <v>45</v>
      </c>
    </row>
    <row r="22" spans="1:31" ht="12.75">
      <c r="A22" s="721">
        <v>89</v>
      </c>
      <c r="B22" s="713" t="s">
        <v>3</v>
      </c>
      <c r="C22" s="720">
        <v>0.00619212962962963</v>
      </c>
      <c r="D22" s="720">
        <v>0.0103935185185185</v>
      </c>
      <c r="E22" s="713" t="s">
        <v>3</v>
      </c>
      <c r="F22" s="713" t="s">
        <v>3</v>
      </c>
      <c r="G22" s="713" t="s">
        <v>3</v>
      </c>
      <c r="H22" s="740" t="s">
        <v>3</v>
      </c>
      <c r="I22" s="714">
        <v>98</v>
      </c>
      <c r="J22" s="714">
        <v>129</v>
      </c>
      <c r="K22" s="713" t="s">
        <v>3</v>
      </c>
      <c r="L22" s="686"/>
      <c r="M22" s="462"/>
      <c r="Q22" s="721">
        <v>39</v>
      </c>
      <c r="R22" s="713" t="s">
        <v>3</v>
      </c>
      <c r="S22" s="720">
        <v>0.009837962962962963</v>
      </c>
      <c r="T22" s="720">
        <v>0.016898148148148148</v>
      </c>
      <c r="U22" s="713" t="s">
        <v>3</v>
      </c>
      <c r="V22" s="713" t="s">
        <v>3</v>
      </c>
      <c r="W22" s="741" t="s">
        <v>3</v>
      </c>
      <c r="X22" s="741">
        <v>49</v>
      </c>
      <c r="Y22" s="739">
        <v>29</v>
      </c>
      <c r="Z22" s="738">
        <v>29</v>
      </c>
      <c r="AA22" s="727" t="s">
        <v>3</v>
      </c>
      <c r="AB22" s="462"/>
      <c r="AC22" s="462"/>
      <c r="AD22" s="462"/>
      <c r="AE22" s="462"/>
    </row>
    <row r="23" spans="1:31" ht="12.75">
      <c r="A23" s="721">
        <v>88</v>
      </c>
      <c r="B23" s="723">
        <v>31</v>
      </c>
      <c r="C23" s="720">
        <v>0.00625</v>
      </c>
      <c r="D23" s="720">
        <v>0.0104861111111111</v>
      </c>
      <c r="E23" s="713" t="s">
        <v>3</v>
      </c>
      <c r="F23" s="713" t="s">
        <v>371</v>
      </c>
      <c r="G23" s="713" t="s">
        <v>354</v>
      </c>
      <c r="H23" s="715" t="s">
        <v>359</v>
      </c>
      <c r="I23" s="714">
        <v>96</v>
      </c>
      <c r="J23" s="714">
        <v>126</v>
      </c>
      <c r="K23" s="717">
        <v>69</v>
      </c>
      <c r="L23" s="686"/>
      <c r="M23" s="462"/>
      <c r="Q23" s="721">
        <v>38</v>
      </c>
      <c r="R23" s="713" t="s">
        <v>21</v>
      </c>
      <c r="S23" s="720">
        <v>0.009953703703703704</v>
      </c>
      <c r="T23" s="720">
        <v>0.01712962962962963</v>
      </c>
      <c r="U23" s="713" t="s">
        <v>316</v>
      </c>
      <c r="V23" s="713" t="s">
        <v>315</v>
      </c>
      <c r="W23" s="713" t="s">
        <v>4</v>
      </c>
      <c r="X23" s="713">
        <v>48</v>
      </c>
      <c r="Y23" s="739">
        <v>28</v>
      </c>
      <c r="Z23" s="738">
        <v>28</v>
      </c>
      <c r="AA23" s="717">
        <v>44</v>
      </c>
      <c r="AB23" s="462"/>
      <c r="AC23" s="462"/>
      <c r="AD23" s="462"/>
      <c r="AE23" s="462"/>
    </row>
    <row r="24" spans="1:31" ht="12.75">
      <c r="A24" s="721">
        <v>87</v>
      </c>
      <c r="B24" s="713" t="s">
        <v>3</v>
      </c>
      <c r="C24" s="720">
        <v>0.006307870370370371</v>
      </c>
      <c r="D24" s="720">
        <v>0.0105787037037037</v>
      </c>
      <c r="E24" s="713" t="s">
        <v>3</v>
      </c>
      <c r="F24" s="713" t="s">
        <v>3</v>
      </c>
      <c r="G24" s="713" t="s">
        <v>3</v>
      </c>
      <c r="H24" s="740" t="s">
        <v>3</v>
      </c>
      <c r="I24" s="714">
        <v>94</v>
      </c>
      <c r="J24" s="714">
        <v>124</v>
      </c>
      <c r="K24" s="713" t="s">
        <v>3</v>
      </c>
      <c r="L24" s="686"/>
      <c r="M24" s="462"/>
      <c r="Q24" s="721">
        <v>37</v>
      </c>
      <c r="R24" s="713" t="s">
        <v>3</v>
      </c>
      <c r="S24" s="720">
        <v>0.010069444444444445</v>
      </c>
      <c r="T24" s="720">
        <v>0.017361111111111112</v>
      </c>
      <c r="U24" s="713" t="s">
        <v>3</v>
      </c>
      <c r="V24" s="713" t="s">
        <v>3</v>
      </c>
      <c r="W24" s="713" t="s">
        <v>3</v>
      </c>
      <c r="X24" s="713">
        <v>47</v>
      </c>
      <c r="Y24" s="739">
        <v>27</v>
      </c>
      <c r="Z24" s="738">
        <v>27</v>
      </c>
      <c r="AA24" s="713" t="s">
        <v>348</v>
      </c>
      <c r="AB24" s="462"/>
      <c r="AC24" s="462"/>
      <c r="AD24" s="462"/>
      <c r="AE24" s="462"/>
    </row>
    <row r="25" spans="1:31" ht="12.75">
      <c r="A25" s="721">
        <v>86</v>
      </c>
      <c r="B25" s="713" t="s">
        <v>3</v>
      </c>
      <c r="C25" s="720">
        <v>0.00636574074074074</v>
      </c>
      <c r="D25" s="720">
        <v>0.0106712962962963</v>
      </c>
      <c r="E25" s="713" t="s">
        <v>3</v>
      </c>
      <c r="F25" s="713" t="s">
        <v>3</v>
      </c>
      <c r="G25" s="713" t="s">
        <v>3</v>
      </c>
      <c r="H25" s="715" t="s">
        <v>355</v>
      </c>
      <c r="I25" s="714">
        <v>92</v>
      </c>
      <c r="J25" s="714">
        <v>122</v>
      </c>
      <c r="K25" s="717">
        <v>68</v>
      </c>
      <c r="L25" s="686"/>
      <c r="M25" s="462"/>
      <c r="Q25" s="721">
        <v>36</v>
      </c>
      <c r="R25" s="713" t="s">
        <v>24</v>
      </c>
      <c r="S25" s="720">
        <v>0.010185185185185184</v>
      </c>
      <c r="T25" s="720">
        <v>0.017592592592592594</v>
      </c>
      <c r="U25" s="713" t="s">
        <v>3</v>
      </c>
      <c r="V25" s="713" t="s">
        <v>314</v>
      </c>
      <c r="W25" s="713" t="s">
        <v>5</v>
      </c>
      <c r="X25" s="713">
        <v>46</v>
      </c>
      <c r="Y25" s="739">
        <v>26</v>
      </c>
      <c r="Z25" s="738">
        <v>26</v>
      </c>
      <c r="AA25" s="717">
        <v>42</v>
      </c>
      <c r="AB25" s="462"/>
      <c r="AC25" s="462"/>
      <c r="AD25" s="462"/>
      <c r="AE25" s="462"/>
    </row>
    <row r="26" spans="1:31" ht="12.75">
      <c r="A26" s="721">
        <v>85</v>
      </c>
      <c r="B26" s="723">
        <v>30</v>
      </c>
      <c r="C26" s="720">
        <v>0.006423611111111112</v>
      </c>
      <c r="D26" s="720">
        <v>0.0107638888888889</v>
      </c>
      <c r="E26" s="713" t="s">
        <v>356</v>
      </c>
      <c r="F26" s="713" t="s">
        <v>366</v>
      </c>
      <c r="G26" s="713" t="s">
        <v>353</v>
      </c>
      <c r="H26" s="740" t="s">
        <v>3</v>
      </c>
      <c r="I26" s="714">
        <v>90</v>
      </c>
      <c r="J26" s="714">
        <v>120</v>
      </c>
      <c r="K26" s="713" t="s">
        <v>3</v>
      </c>
      <c r="L26" s="686"/>
      <c r="M26" s="462"/>
      <c r="Q26" s="721">
        <v>35</v>
      </c>
      <c r="R26" s="713" t="s">
        <v>3</v>
      </c>
      <c r="S26" s="720">
        <v>0.010358796296296295</v>
      </c>
      <c r="T26" s="720">
        <v>0.017824074074074076</v>
      </c>
      <c r="U26" s="713" t="s">
        <v>3</v>
      </c>
      <c r="V26" s="713" t="s">
        <v>3</v>
      </c>
      <c r="W26" s="713" t="s">
        <v>3</v>
      </c>
      <c r="X26" s="713">
        <v>45</v>
      </c>
      <c r="Y26" s="739">
        <v>25</v>
      </c>
      <c r="Z26" s="738">
        <v>25</v>
      </c>
      <c r="AA26" s="713" t="s">
        <v>340</v>
      </c>
      <c r="AB26" s="462"/>
      <c r="AC26" s="462"/>
      <c r="AD26" s="462"/>
      <c r="AE26" s="462"/>
    </row>
    <row r="27" spans="1:31" ht="12.75">
      <c r="A27" s="721">
        <v>84</v>
      </c>
      <c r="B27" s="713" t="s">
        <v>3</v>
      </c>
      <c r="C27" s="720">
        <v>0.006481481481481481</v>
      </c>
      <c r="D27" s="720">
        <v>0.0108564814814815</v>
      </c>
      <c r="E27" s="713" t="s">
        <v>3</v>
      </c>
      <c r="F27" s="713" t="s">
        <v>3</v>
      </c>
      <c r="G27" s="713" t="s">
        <v>3</v>
      </c>
      <c r="H27" s="715" t="s">
        <v>352</v>
      </c>
      <c r="I27" s="714">
        <v>88</v>
      </c>
      <c r="J27" s="714">
        <v>118</v>
      </c>
      <c r="K27" s="717">
        <v>67</v>
      </c>
      <c r="L27" s="686"/>
      <c r="M27" s="462"/>
      <c r="Q27" s="721">
        <v>34</v>
      </c>
      <c r="R27" s="713" t="s">
        <v>27</v>
      </c>
      <c r="S27" s="720">
        <v>0.010532407407407407</v>
      </c>
      <c r="T27" s="720">
        <v>0.018113425925925925</v>
      </c>
      <c r="U27" s="713" t="s">
        <v>312</v>
      </c>
      <c r="V27" s="713" t="s">
        <v>311</v>
      </c>
      <c r="W27" s="713" t="s">
        <v>6</v>
      </c>
      <c r="X27" s="713">
        <v>44</v>
      </c>
      <c r="Y27" s="739">
        <v>24</v>
      </c>
      <c r="Z27" s="738">
        <v>24</v>
      </c>
      <c r="AA27" s="717">
        <v>40</v>
      </c>
      <c r="AB27" s="462"/>
      <c r="AC27" s="462"/>
      <c r="AD27" s="462"/>
      <c r="AE27" s="462"/>
    </row>
    <row r="28" spans="1:31" ht="12.75">
      <c r="A28" s="721">
        <v>83</v>
      </c>
      <c r="B28" s="713" t="s">
        <v>3</v>
      </c>
      <c r="C28" s="720">
        <v>0.006539351851851852</v>
      </c>
      <c r="D28" s="720">
        <v>0.0109490740740741</v>
      </c>
      <c r="E28" s="713" t="s">
        <v>3</v>
      </c>
      <c r="F28" s="713" t="s">
        <v>3</v>
      </c>
      <c r="G28" s="713" t="s">
        <v>3</v>
      </c>
      <c r="H28" s="740" t="s">
        <v>3</v>
      </c>
      <c r="I28" s="714">
        <v>86</v>
      </c>
      <c r="J28" s="714">
        <v>116</v>
      </c>
      <c r="K28" s="713" t="s">
        <v>3</v>
      </c>
      <c r="L28" s="686"/>
      <c r="M28" s="462"/>
      <c r="Q28" s="721">
        <v>33</v>
      </c>
      <c r="R28" s="713" t="s">
        <v>3</v>
      </c>
      <c r="S28" s="720">
        <v>0.010706018518518517</v>
      </c>
      <c r="T28" s="720">
        <v>0.01840277777777778</v>
      </c>
      <c r="U28" s="713" t="s">
        <v>3</v>
      </c>
      <c r="V28" s="713" t="s">
        <v>3</v>
      </c>
      <c r="W28" s="713" t="s">
        <v>3</v>
      </c>
      <c r="X28" s="713">
        <v>43</v>
      </c>
      <c r="Y28" s="739">
        <v>23</v>
      </c>
      <c r="Z28" s="738">
        <v>23</v>
      </c>
      <c r="AA28" s="713" t="s">
        <v>328</v>
      </c>
      <c r="AB28" s="462"/>
      <c r="AC28" s="462"/>
      <c r="AD28" s="462"/>
      <c r="AE28" s="462"/>
    </row>
    <row r="29" spans="1:31" ht="12.75">
      <c r="A29" s="721">
        <v>82</v>
      </c>
      <c r="B29" s="723">
        <v>29</v>
      </c>
      <c r="C29" s="720">
        <v>0.006597222222222222</v>
      </c>
      <c r="D29" s="720">
        <v>0.0110416666666667</v>
      </c>
      <c r="E29" s="713" t="s">
        <v>3</v>
      </c>
      <c r="F29" s="713" t="s">
        <v>362</v>
      </c>
      <c r="G29" s="713" t="s">
        <v>351</v>
      </c>
      <c r="H29" s="715" t="s">
        <v>350</v>
      </c>
      <c r="I29" s="714">
        <v>84</v>
      </c>
      <c r="J29" s="714">
        <v>114</v>
      </c>
      <c r="K29" s="717">
        <v>66</v>
      </c>
      <c r="L29" s="686"/>
      <c r="M29" s="462"/>
      <c r="Q29" s="721">
        <v>32</v>
      </c>
      <c r="R29" s="713" t="s">
        <v>30</v>
      </c>
      <c r="S29" s="720">
        <v>0.01087962962962963</v>
      </c>
      <c r="T29" s="720">
        <v>0.01869212962962963</v>
      </c>
      <c r="U29" s="713" t="s">
        <v>3</v>
      </c>
      <c r="V29" s="713" t="s">
        <v>310</v>
      </c>
      <c r="W29" s="713" t="s">
        <v>7</v>
      </c>
      <c r="X29" s="713">
        <v>42</v>
      </c>
      <c r="Y29" s="739">
        <v>22</v>
      </c>
      <c r="Z29" s="738">
        <v>22</v>
      </c>
      <c r="AA29" s="717">
        <v>38</v>
      </c>
      <c r="AB29" s="462"/>
      <c r="AC29" s="462"/>
      <c r="AD29" s="462"/>
      <c r="AE29" s="462"/>
    </row>
    <row r="30" spans="1:31" ht="12.75">
      <c r="A30" s="721">
        <v>81</v>
      </c>
      <c r="B30" s="713" t="s">
        <v>3</v>
      </c>
      <c r="C30" s="720">
        <v>0.0066550925925925935</v>
      </c>
      <c r="D30" s="720">
        <v>0.0111342592592593</v>
      </c>
      <c r="E30" s="713" t="s">
        <v>3</v>
      </c>
      <c r="F30" s="713" t="s">
        <v>3</v>
      </c>
      <c r="G30" s="713" t="s">
        <v>3</v>
      </c>
      <c r="H30" s="740" t="s">
        <v>3</v>
      </c>
      <c r="I30" s="714">
        <v>82</v>
      </c>
      <c r="J30" s="714">
        <v>112</v>
      </c>
      <c r="K30" s="713" t="s">
        <v>3</v>
      </c>
      <c r="L30" s="686"/>
      <c r="M30" s="462"/>
      <c r="Q30" s="721">
        <v>31</v>
      </c>
      <c r="R30" s="713" t="s">
        <v>3</v>
      </c>
      <c r="S30" s="720">
        <v>0.01105324074074074</v>
      </c>
      <c r="T30" s="720">
        <v>0.01898148148148148</v>
      </c>
      <c r="U30" s="713" t="s">
        <v>3</v>
      </c>
      <c r="V30" s="713" t="s">
        <v>3</v>
      </c>
      <c r="W30" s="713" t="s">
        <v>3</v>
      </c>
      <c r="X30" s="713">
        <v>41</v>
      </c>
      <c r="Y30" s="739">
        <v>21</v>
      </c>
      <c r="Z30" s="738">
        <v>21</v>
      </c>
      <c r="AA30" s="713" t="s">
        <v>319</v>
      </c>
      <c r="AB30" s="462"/>
      <c r="AC30" s="462"/>
      <c r="AD30" s="462"/>
      <c r="AE30" s="462"/>
    </row>
    <row r="31" spans="1:27" s="702" customFormat="1" ht="12.75">
      <c r="A31" s="729">
        <v>80</v>
      </c>
      <c r="B31" s="713" t="s">
        <v>3</v>
      </c>
      <c r="C31" s="728">
        <v>0.006712962962962962</v>
      </c>
      <c r="D31" s="728">
        <v>0.0112268518518519</v>
      </c>
      <c r="E31" s="727" t="s">
        <v>354</v>
      </c>
      <c r="F31" s="727" t="s">
        <v>3</v>
      </c>
      <c r="G31" s="713" t="s">
        <v>3</v>
      </c>
      <c r="H31" s="715" t="s">
        <v>349</v>
      </c>
      <c r="I31" s="731">
        <v>80</v>
      </c>
      <c r="J31" s="731">
        <v>110</v>
      </c>
      <c r="K31" s="724">
        <v>65</v>
      </c>
      <c r="L31" s="730"/>
      <c r="Q31" s="729">
        <v>30</v>
      </c>
      <c r="R31" s="727" t="s">
        <v>33</v>
      </c>
      <c r="S31" s="728">
        <v>0.011226851851851854</v>
      </c>
      <c r="T31" s="728">
        <v>0.019270833333333334</v>
      </c>
      <c r="U31" s="727" t="s">
        <v>308</v>
      </c>
      <c r="V31" s="727" t="s">
        <v>307</v>
      </c>
      <c r="W31" s="727" t="s">
        <v>8</v>
      </c>
      <c r="X31" s="727">
        <v>40</v>
      </c>
      <c r="Y31" s="735">
        <v>20</v>
      </c>
      <c r="Z31" s="734">
        <v>20</v>
      </c>
      <c r="AA31" s="724">
        <v>36</v>
      </c>
    </row>
    <row r="32" spans="1:31" ht="12.75">
      <c r="A32" s="721">
        <v>79</v>
      </c>
      <c r="B32" s="713" t="s">
        <v>53</v>
      </c>
      <c r="C32" s="720">
        <v>0.0067708333333333336</v>
      </c>
      <c r="D32" s="720">
        <v>0.0113194444444445</v>
      </c>
      <c r="E32" s="713" t="s">
        <v>3</v>
      </c>
      <c r="F32" s="713" t="s">
        <v>359</v>
      </c>
      <c r="G32" s="713" t="s">
        <v>348</v>
      </c>
      <c r="H32" s="740" t="s">
        <v>3</v>
      </c>
      <c r="I32" s="714">
        <v>78</v>
      </c>
      <c r="J32" s="714">
        <v>108</v>
      </c>
      <c r="K32" s="713" t="s">
        <v>3</v>
      </c>
      <c r="L32" s="686"/>
      <c r="M32" s="462"/>
      <c r="Q32" s="721">
        <v>29</v>
      </c>
      <c r="R32" s="713" t="s">
        <v>3</v>
      </c>
      <c r="S32" s="720">
        <v>0.011458333333333334</v>
      </c>
      <c r="T32" s="720">
        <v>0.019560185185185184</v>
      </c>
      <c r="U32" s="713" t="s">
        <v>3</v>
      </c>
      <c r="V32" s="713" t="s">
        <v>3</v>
      </c>
      <c r="W32" s="713" t="s">
        <v>3</v>
      </c>
      <c r="X32" s="713">
        <v>39</v>
      </c>
      <c r="Y32" s="739">
        <v>19</v>
      </c>
      <c r="Z32" s="738">
        <v>19</v>
      </c>
      <c r="AA32" s="713" t="s">
        <v>312</v>
      </c>
      <c r="AB32" s="462"/>
      <c r="AC32" s="462"/>
      <c r="AD32" s="462"/>
      <c r="AE32" s="462"/>
    </row>
    <row r="33" spans="1:31" ht="12.75">
      <c r="A33" s="721">
        <v>78</v>
      </c>
      <c r="B33" s="713" t="s">
        <v>3</v>
      </c>
      <c r="C33" s="720">
        <v>0.006828703703703704</v>
      </c>
      <c r="D33" s="720">
        <v>0.0114120370370371</v>
      </c>
      <c r="E33" s="713" t="s">
        <v>3</v>
      </c>
      <c r="F33" s="713" t="s">
        <v>3</v>
      </c>
      <c r="G33" s="713" t="s">
        <v>3</v>
      </c>
      <c r="H33" s="715" t="s">
        <v>347</v>
      </c>
      <c r="I33" s="714">
        <v>76</v>
      </c>
      <c r="J33" s="714">
        <v>106</v>
      </c>
      <c r="K33" s="717">
        <v>64</v>
      </c>
      <c r="L33" s="686"/>
      <c r="M33" s="462"/>
      <c r="Q33" s="721">
        <v>28</v>
      </c>
      <c r="R33" s="713" t="s">
        <v>35</v>
      </c>
      <c r="S33" s="720">
        <v>0.011689814814814814</v>
      </c>
      <c r="T33" s="720">
        <v>0.019849537037037037</v>
      </c>
      <c r="U33" s="713" t="s">
        <v>3</v>
      </c>
      <c r="V33" s="713" t="s">
        <v>306</v>
      </c>
      <c r="W33" s="713" t="s">
        <v>9</v>
      </c>
      <c r="X33" s="713">
        <v>38</v>
      </c>
      <c r="Y33" s="739">
        <v>18</v>
      </c>
      <c r="Z33" s="738">
        <v>18</v>
      </c>
      <c r="AA33" s="717">
        <v>34</v>
      </c>
      <c r="AB33" s="462"/>
      <c r="AC33" s="462"/>
      <c r="AD33" s="462"/>
      <c r="AE33" s="462"/>
    </row>
    <row r="34" spans="1:31" ht="12.75">
      <c r="A34" s="721">
        <v>77</v>
      </c>
      <c r="B34" s="713" t="s">
        <v>3</v>
      </c>
      <c r="C34" s="720">
        <v>0.006886574074074074</v>
      </c>
      <c r="D34" s="720">
        <v>0.0115046296296297</v>
      </c>
      <c r="E34" s="713" t="s">
        <v>3</v>
      </c>
      <c r="F34" s="713" t="s">
        <v>3</v>
      </c>
      <c r="G34" s="713" t="s">
        <v>3</v>
      </c>
      <c r="H34" s="740" t="s">
        <v>3</v>
      </c>
      <c r="I34" s="714">
        <v>74</v>
      </c>
      <c r="J34" s="714">
        <v>104</v>
      </c>
      <c r="K34" s="713" t="s">
        <v>3</v>
      </c>
      <c r="L34" s="686"/>
      <c r="M34" s="462"/>
      <c r="Q34" s="721">
        <v>27</v>
      </c>
      <c r="R34" s="713" t="s">
        <v>3</v>
      </c>
      <c r="S34" s="720">
        <v>0.011921296296296298</v>
      </c>
      <c r="T34" s="720">
        <v>0.02013888888888889</v>
      </c>
      <c r="U34" s="713" t="s">
        <v>304</v>
      </c>
      <c r="V34" s="713" t="s">
        <v>3</v>
      </c>
      <c r="W34" s="713" t="s">
        <v>3</v>
      </c>
      <c r="X34" s="713">
        <v>37</v>
      </c>
      <c r="Y34" s="739">
        <v>17</v>
      </c>
      <c r="Z34" s="738">
        <v>17</v>
      </c>
      <c r="AA34" s="713" t="s">
        <v>304</v>
      </c>
      <c r="AB34" s="462"/>
      <c r="AC34" s="462"/>
      <c r="AD34" s="462"/>
      <c r="AE34" s="462"/>
    </row>
    <row r="35" spans="1:31" ht="12.75">
      <c r="A35" s="721">
        <v>76</v>
      </c>
      <c r="B35" s="723">
        <v>27</v>
      </c>
      <c r="C35" s="720">
        <v>0.006944444444444444</v>
      </c>
      <c r="D35" s="720">
        <v>0.0115972222222223</v>
      </c>
      <c r="E35" s="713" t="s">
        <v>3</v>
      </c>
      <c r="F35" s="713" t="s">
        <v>355</v>
      </c>
      <c r="G35" s="713" t="s">
        <v>346</v>
      </c>
      <c r="H35" s="715" t="s">
        <v>345</v>
      </c>
      <c r="I35" s="714">
        <v>72</v>
      </c>
      <c r="J35" s="714">
        <v>102</v>
      </c>
      <c r="K35" s="717">
        <v>63</v>
      </c>
      <c r="L35" s="686"/>
      <c r="M35" s="462"/>
      <c r="Q35" s="721">
        <v>26</v>
      </c>
      <c r="R35" s="713" t="s">
        <v>37</v>
      </c>
      <c r="S35" s="720">
        <v>0.012152777777777778</v>
      </c>
      <c r="T35" s="720">
        <v>0.02048611111111111</v>
      </c>
      <c r="U35" s="713" t="s">
        <v>3</v>
      </c>
      <c r="V35" s="713" t="s">
        <v>303</v>
      </c>
      <c r="W35" s="713" t="s">
        <v>10</v>
      </c>
      <c r="X35" s="713">
        <v>36</v>
      </c>
      <c r="Y35" s="739">
        <v>16</v>
      </c>
      <c r="Z35" s="738">
        <v>16</v>
      </c>
      <c r="AA35" s="717">
        <v>32</v>
      </c>
      <c r="AB35" s="462"/>
      <c r="AC35" s="462"/>
      <c r="AD35" s="462"/>
      <c r="AE35" s="462"/>
    </row>
    <row r="36" spans="1:31" ht="12.75">
      <c r="A36" s="721">
        <v>75</v>
      </c>
      <c r="B36" s="713" t="s">
        <v>3</v>
      </c>
      <c r="C36" s="720">
        <v>0.007002314814814815</v>
      </c>
      <c r="D36" s="720">
        <v>0.0116898148148148</v>
      </c>
      <c r="E36" s="713" t="s">
        <v>353</v>
      </c>
      <c r="F36" s="713" t="s">
        <v>3</v>
      </c>
      <c r="G36" s="713" t="s">
        <v>3</v>
      </c>
      <c r="H36" s="715" t="s">
        <v>343</v>
      </c>
      <c r="I36" s="714">
        <v>70</v>
      </c>
      <c r="J36" s="714">
        <v>100</v>
      </c>
      <c r="K36" s="713" t="s">
        <v>3</v>
      </c>
      <c r="L36" s="686"/>
      <c r="M36" s="462"/>
      <c r="Q36" s="721">
        <v>25</v>
      </c>
      <c r="R36" s="713" t="s">
        <v>3</v>
      </c>
      <c r="S36" s="720">
        <v>0.01238425925925926</v>
      </c>
      <c r="T36" s="720">
        <v>0.020833333333333332</v>
      </c>
      <c r="U36" s="713" t="s">
        <v>3</v>
      </c>
      <c r="V36" s="713" t="s">
        <v>301</v>
      </c>
      <c r="W36" s="713" t="s">
        <v>3</v>
      </c>
      <c r="X36" s="713">
        <v>35</v>
      </c>
      <c r="Y36" s="739">
        <v>15</v>
      </c>
      <c r="Z36" s="738">
        <v>15</v>
      </c>
      <c r="AA36" s="713" t="s">
        <v>297</v>
      </c>
      <c r="AB36" s="462"/>
      <c r="AC36" s="462"/>
      <c r="AD36" s="462"/>
      <c r="AE36" s="462"/>
    </row>
    <row r="37" spans="1:31" ht="12.75">
      <c r="A37" s="721">
        <v>74</v>
      </c>
      <c r="B37" s="713" t="s">
        <v>3</v>
      </c>
      <c r="C37" s="720">
        <v>0.007060185185185184</v>
      </c>
      <c r="D37" s="720">
        <v>0.0117824074074074</v>
      </c>
      <c r="E37" s="713" t="s">
        <v>3</v>
      </c>
      <c r="F37" s="713" t="s">
        <v>352</v>
      </c>
      <c r="G37" s="715" t="s">
        <v>3</v>
      </c>
      <c r="H37" s="715" t="s">
        <v>341</v>
      </c>
      <c r="I37" s="714">
        <v>68</v>
      </c>
      <c r="J37" s="714">
        <v>98</v>
      </c>
      <c r="K37" s="717">
        <v>62</v>
      </c>
      <c r="L37" s="686"/>
      <c r="M37" s="462"/>
      <c r="Q37" s="721">
        <v>24</v>
      </c>
      <c r="R37" s="713" t="s">
        <v>38</v>
      </c>
      <c r="S37" s="720">
        <v>0.012615740740740742</v>
      </c>
      <c r="T37" s="720">
        <v>0.021180555555555553</v>
      </c>
      <c r="U37" s="713" t="s">
        <v>300</v>
      </c>
      <c r="V37" s="713" t="s">
        <v>299</v>
      </c>
      <c r="W37" s="713" t="s">
        <v>12</v>
      </c>
      <c r="X37" s="713">
        <v>34</v>
      </c>
      <c r="Y37" s="739">
        <v>14</v>
      </c>
      <c r="Z37" s="738">
        <v>14</v>
      </c>
      <c r="AA37" s="717">
        <v>30</v>
      </c>
      <c r="AB37" s="462"/>
      <c r="AC37" s="462"/>
      <c r="AD37" s="462"/>
      <c r="AE37" s="462"/>
    </row>
    <row r="38" spans="1:31" ht="12.75">
      <c r="A38" s="721">
        <v>73</v>
      </c>
      <c r="B38" s="713" t="s">
        <v>55</v>
      </c>
      <c r="C38" s="720">
        <v>0.007118055555555555</v>
      </c>
      <c r="D38" s="720">
        <v>0.011875</v>
      </c>
      <c r="E38" s="713" t="s">
        <v>3</v>
      </c>
      <c r="F38" s="713" t="s">
        <v>3</v>
      </c>
      <c r="G38" s="733" t="s">
        <v>340</v>
      </c>
      <c r="H38" s="715" t="s">
        <v>339</v>
      </c>
      <c r="I38" s="714">
        <v>66</v>
      </c>
      <c r="J38" s="714">
        <v>96</v>
      </c>
      <c r="K38" s="713" t="s">
        <v>3</v>
      </c>
      <c r="L38" s="686"/>
      <c r="M38" s="462"/>
      <c r="Q38" s="721">
        <v>23</v>
      </c>
      <c r="R38" s="713" t="s">
        <v>3</v>
      </c>
      <c r="S38" s="720">
        <v>0.012847222222222223</v>
      </c>
      <c r="T38" s="720">
        <v>0.02152777777777778</v>
      </c>
      <c r="U38" s="713" t="s">
        <v>3</v>
      </c>
      <c r="V38" s="713" t="s">
        <v>298</v>
      </c>
      <c r="W38" s="713" t="s">
        <v>3</v>
      </c>
      <c r="X38" s="713">
        <v>33</v>
      </c>
      <c r="Y38" s="739">
        <v>13</v>
      </c>
      <c r="Z38" s="738">
        <v>13</v>
      </c>
      <c r="AA38" s="713" t="s">
        <v>52</v>
      </c>
      <c r="AB38" s="462"/>
      <c r="AC38" s="462"/>
      <c r="AD38" s="462"/>
      <c r="AE38" s="462"/>
    </row>
    <row r="39" spans="1:31" ht="12.75">
      <c r="A39" s="721">
        <v>72</v>
      </c>
      <c r="B39" s="713" t="s">
        <v>3</v>
      </c>
      <c r="C39" s="720">
        <v>0.007175925925925926</v>
      </c>
      <c r="D39" s="720">
        <v>0.0119675925925926</v>
      </c>
      <c r="E39" s="713" t="s">
        <v>3</v>
      </c>
      <c r="F39" s="713" t="s">
        <v>350</v>
      </c>
      <c r="G39" s="715" t="s">
        <v>3</v>
      </c>
      <c r="H39" s="715" t="s">
        <v>337</v>
      </c>
      <c r="I39" s="714">
        <v>64</v>
      </c>
      <c r="J39" s="714">
        <v>94</v>
      </c>
      <c r="K39" s="717">
        <v>61</v>
      </c>
      <c r="L39" s="686"/>
      <c r="M39" s="462"/>
      <c r="Q39" s="721">
        <v>22</v>
      </c>
      <c r="R39" s="713" t="s">
        <v>40</v>
      </c>
      <c r="S39" s="720">
        <v>0.013078703703703703</v>
      </c>
      <c r="T39" s="720">
        <v>0.02199074074074074</v>
      </c>
      <c r="U39" s="713" t="s">
        <v>297</v>
      </c>
      <c r="V39" s="713" t="s">
        <v>296</v>
      </c>
      <c r="W39" s="713" t="s">
        <v>15</v>
      </c>
      <c r="X39" s="713">
        <v>32</v>
      </c>
      <c r="Y39" s="739">
        <v>12</v>
      </c>
      <c r="Z39" s="738">
        <v>12</v>
      </c>
      <c r="AA39" s="717">
        <v>28</v>
      </c>
      <c r="AB39" s="462"/>
      <c r="AC39" s="462"/>
      <c r="AD39" s="462"/>
      <c r="AE39" s="462"/>
    </row>
    <row r="40" spans="1:31" ht="12.75">
      <c r="A40" s="721">
        <v>71</v>
      </c>
      <c r="B40" s="713" t="s">
        <v>3</v>
      </c>
      <c r="C40" s="720">
        <v>0.007233796296296296</v>
      </c>
      <c r="D40" s="720">
        <v>0.0120601851851852</v>
      </c>
      <c r="E40" s="713" t="s">
        <v>3</v>
      </c>
      <c r="F40" s="713" t="s">
        <v>3</v>
      </c>
      <c r="G40" s="715" t="s">
        <v>3</v>
      </c>
      <c r="H40" s="715" t="s">
        <v>335</v>
      </c>
      <c r="I40" s="714">
        <v>62</v>
      </c>
      <c r="J40" s="714">
        <v>92</v>
      </c>
      <c r="K40" s="713" t="s">
        <v>3</v>
      </c>
      <c r="L40" s="686"/>
      <c r="M40" s="462"/>
      <c r="Q40" s="721">
        <v>21</v>
      </c>
      <c r="R40" s="713" t="s">
        <v>3</v>
      </c>
      <c r="S40" s="720">
        <v>0.013310185185185187</v>
      </c>
      <c r="T40" s="720">
        <v>0.02245370370370371</v>
      </c>
      <c r="U40" s="713" t="s">
        <v>3</v>
      </c>
      <c r="V40" s="713" t="s">
        <v>295</v>
      </c>
      <c r="W40" s="713" t="s">
        <v>3</v>
      </c>
      <c r="X40" s="713">
        <v>31</v>
      </c>
      <c r="Y40" s="739">
        <v>11</v>
      </c>
      <c r="Z40" s="738">
        <v>11</v>
      </c>
      <c r="AA40" s="713" t="s">
        <v>54</v>
      </c>
      <c r="AB40" s="462"/>
      <c r="AC40" s="462"/>
      <c r="AD40" s="462"/>
      <c r="AE40" s="462"/>
    </row>
    <row r="41" spans="1:27" s="702" customFormat="1" ht="12.75">
      <c r="A41" s="729">
        <v>70</v>
      </c>
      <c r="B41" s="737">
        <v>25</v>
      </c>
      <c r="C41" s="728">
        <v>0.007291666666666666</v>
      </c>
      <c r="D41" s="728">
        <v>0.0121527777777778</v>
      </c>
      <c r="E41" s="727" t="s">
        <v>351</v>
      </c>
      <c r="F41" s="727" t="s">
        <v>349</v>
      </c>
      <c r="G41" s="736" t="s">
        <v>334</v>
      </c>
      <c r="H41" s="732" t="s">
        <v>333</v>
      </c>
      <c r="I41" s="731">
        <v>60</v>
      </c>
      <c r="J41" s="731">
        <v>90</v>
      </c>
      <c r="K41" s="724">
        <v>60</v>
      </c>
      <c r="L41" s="730"/>
      <c r="Q41" s="729">
        <v>20</v>
      </c>
      <c r="R41" s="727" t="s">
        <v>43</v>
      </c>
      <c r="S41" s="728">
        <v>0.013541666666666667</v>
      </c>
      <c r="T41" s="728">
        <v>0.02291666666666667</v>
      </c>
      <c r="U41" s="727" t="s">
        <v>42</v>
      </c>
      <c r="V41" s="727" t="s">
        <v>379</v>
      </c>
      <c r="W41" s="727" t="s">
        <v>18</v>
      </c>
      <c r="X41" s="727">
        <v>30</v>
      </c>
      <c r="Y41" s="735">
        <v>10</v>
      </c>
      <c r="Z41" s="734">
        <v>10</v>
      </c>
      <c r="AA41" s="724">
        <v>26</v>
      </c>
    </row>
    <row r="42" spans="1:31" ht="12.75">
      <c r="A42" s="721">
        <v>69</v>
      </c>
      <c r="B42" s="713" t="s">
        <v>3</v>
      </c>
      <c r="C42" s="720">
        <v>0.007349537037037037</v>
      </c>
      <c r="D42" s="720">
        <v>0.0122453703703704</v>
      </c>
      <c r="E42" s="713" t="s">
        <v>3</v>
      </c>
      <c r="F42" s="713" t="s">
        <v>3</v>
      </c>
      <c r="G42" s="715" t="s">
        <v>3</v>
      </c>
      <c r="H42" s="715" t="s">
        <v>331</v>
      </c>
      <c r="I42" s="714">
        <v>59</v>
      </c>
      <c r="J42" s="714">
        <v>88</v>
      </c>
      <c r="K42" s="713" t="s">
        <v>3</v>
      </c>
      <c r="L42" s="686"/>
      <c r="M42" s="462"/>
      <c r="Q42" s="721">
        <v>19</v>
      </c>
      <c r="R42" s="713" t="s">
        <v>3</v>
      </c>
      <c r="S42" s="720">
        <v>0.013773148148148147</v>
      </c>
      <c r="T42" s="720">
        <v>0.02337962962962963</v>
      </c>
      <c r="U42" s="713" t="s">
        <v>52</v>
      </c>
      <c r="V42" s="713" t="s">
        <v>376</v>
      </c>
      <c r="W42" s="713" t="s">
        <v>3</v>
      </c>
      <c r="X42" s="713">
        <v>29</v>
      </c>
      <c r="Y42" s="719" t="s">
        <v>3</v>
      </c>
      <c r="Z42" s="718" t="s">
        <v>3</v>
      </c>
      <c r="AA42" s="713" t="s">
        <v>1</v>
      </c>
      <c r="AB42" s="462"/>
      <c r="AC42" s="462"/>
      <c r="AD42" s="462"/>
      <c r="AE42" s="462"/>
    </row>
    <row r="43" spans="1:31" ht="12.75">
      <c r="A43" s="721">
        <v>68</v>
      </c>
      <c r="B43" s="713" t="s">
        <v>3</v>
      </c>
      <c r="C43" s="720">
        <v>0.007407407407407407</v>
      </c>
      <c r="D43" s="720">
        <v>0.012337962962963</v>
      </c>
      <c r="E43" s="713" t="s">
        <v>3</v>
      </c>
      <c r="F43" s="713" t="s">
        <v>347</v>
      </c>
      <c r="G43" s="733" t="s">
        <v>328</v>
      </c>
      <c r="H43" s="715" t="s">
        <v>327</v>
      </c>
      <c r="I43" s="714">
        <v>58</v>
      </c>
      <c r="J43" s="714">
        <v>86</v>
      </c>
      <c r="K43" s="717">
        <v>59</v>
      </c>
      <c r="L43" s="686"/>
      <c r="M43" s="462"/>
      <c r="Q43" s="721">
        <v>18</v>
      </c>
      <c r="R43" s="713" t="s">
        <v>44</v>
      </c>
      <c r="S43" s="720">
        <v>0.01400462962962963</v>
      </c>
      <c r="T43" s="720">
        <v>0.023842592592592596</v>
      </c>
      <c r="U43" s="713" t="s">
        <v>53</v>
      </c>
      <c r="V43" s="713" t="s">
        <v>373</v>
      </c>
      <c r="W43" s="713" t="s">
        <v>21</v>
      </c>
      <c r="X43" s="713">
        <v>28</v>
      </c>
      <c r="Y43" s="719" t="s">
        <v>35</v>
      </c>
      <c r="Z43" s="718" t="s">
        <v>35</v>
      </c>
      <c r="AA43" s="717">
        <v>24</v>
      </c>
      <c r="AB43" s="462"/>
      <c r="AC43" s="462"/>
      <c r="AD43" s="462"/>
      <c r="AE43" s="462"/>
    </row>
    <row r="44" spans="1:31" ht="12.75">
      <c r="A44" s="721">
        <v>67</v>
      </c>
      <c r="B44" s="713" t="s">
        <v>4</v>
      </c>
      <c r="C44" s="720">
        <v>0.007465277777777778</v>
      </c>
      <c r="D44" s="720">
        <v>0.0124305555555556</v>
      </c>
      <c r="E44" s="713" t="s">
        <v>3</v>
      </c>
      <c r="F44" s="713" t="s">
        <v>3</v>
      </c>
      <c r="G44" s="713" t="s">
        <v>3</v>
      </c>
      <c r="H44" s="715" t="s">
        <v>325</v>
      </c>
      <c r="I44" s="714">
        <v>57</v>
      </c>
      <c r="J44" s="714">
        <v>84</v>
      </c>
      <c r="K44" s="713" t="s">
        <v>3</v>
      </c>
      <c r="L44" s="686"/>
      <c r="M44" s="462"/>
      <c r="Q44" s="721">
        <v>17</v>
      </c>
      <c r="R44" s="713" t="s">
        <v>3</v>
      </c>
      <c r="S44" s="720">
        <v>0.01423611111111111</v>
      </c>
      <c r="T44" s="720">
        <v>0.024305555555555556</v>
      </c>
      <c r="U44" s="713" t="s">
        <v>54</v>
      </c>
      <c r="V44" s="713" t="s">
        <v>369</v>
      </c>
      <c r="W44" s="713" t="s">
        <v>3</v>
      </c>
      <c r="X44" s="713">
        <v>27</v>
      </c>
      <c r="Y44" s="719" t="s">
        <v>3</v>
      </c>
      <c r="Z44" s="718" t="s">
        <v>3</v>
      </c>
      <c r="AA44" s="713" t="s">
        <v>5</v>
      </c>
      <c r="AB44" s="462"/>
      <c r="AC44" s="462"/>
      <c r="AD44" s="462"/>
      <c r="AE44" s="462"/>
    </row>
    <row r="45" spans="1:31" ht="12.75">
      <c r="A45" s="721">
        <v>66</v>
      </c>
      <c r="B45" s="713" t="s">
        <v>3</v>
      </c>
      <c r="C45" s="720">
        <v>0.007523148148148148</v>
      </c>
      <c r="D45" s="720">
        <v>0.0125231481481482</v>
      </c>
      <c r="E45" s="713" t="s">
        <v>348</v>
      </c>
      <c r="F45" s="713" t="s">
        <v>345</v>
      </c>
      <c r="G45" s="713" t="s">
        <v>322</v>
      </c>
      <c r="H45" s="715" t="s">
        <v>321</v>
      </c>
      <c r="I45" s="714">
        <v>56</v>
      </c>
      <c r="J45" s="714">
        <v>82</v>
      </c>
      <c r="K45" s="717">
        <v>58</v>
      </c>
      <c r="L45" s="686"/>
      <c r="M45" s="462"/>
      <c r="Q45" s="721">
        <v>16</v>
      </c>
      <c r="R45" s="713" t="s">
        <v>46</v>
      </c>
      <c r="S45" s="720">
        <v>0.014583333333333332</v>
      </c>
      <c r="T45" s="720">
        <v>0.02476851851851852</v>
      </c>
      <c r="U45" s="713" t="s">
        <v>55</v>
      </c>
      <c r="V45" s="713" t="s">
        <v>365</v>
      </c>
      <c r="W45" s="713" t="s">
        <v>24</v>
      </c>
      <c r="X45" s="713">
        <v>26</v>
      </c>
      <c r="Y45" s="719" t="s">
        <v>37</v>
      </c>
      <c r="Z45" s="718" t="s">
        <v>37</v>
      </c>
      <c r="AA45" s="717">
        <v>22</v>
      </c>
      <c r="AB45" s="462"/>
      <c r="AC45" s="462"/>
      <c r="AD45" s="462"/>
      <c r="AE45" s="462"/>
    </row>
    <row r="46" spans="1:31" ht="12.75">
      <c r="A46" s="721">
        <v>65</v>
      </c>
      <c r="B46" s="713" t="s">
        <v>3</v>
      </c>
      <c r="C46" s="720">
        <v>0.007581018518518518</v>
      </c>
      <c r="D46" s="720">
        <v>0.0126157407407408</v>
      </c>
      <c r="E46" s="713" t="s">
        <v>3</v>
      </c>
      <c r="F46" s="713" t="s">
        <v>3</v>
      </c>
      <c r="G46" s="713" t="s">
        <v>3</v>
      </c>
      <c r="H46" s="715" t="s">
        <v>320</v>
      </c>
      <c r="I46" s="714">
        <v>55</v>
      </c>
      <c r="J46" s="714">
        <v>80</v>
      </c>
      <c r="K46" s="713" t="s">
        <v>3</v>
      </c>
      <c r="L46" s="686"/>
      <c r="M46" s="462"/>
      <c r="Q46" s="721">
        <v>15</v>
      </c>
      <c r="R46" s="713"/>
      <c r="S46" s="720">
        <v>0.014930555555555556</v>
      </c>
      <c r="T46" s="720">
        <v>0.025231481481481483</v>
      </c>
      <c r="U46" s="713" t="s">
        <v>1</v>
      </c>
      <c r="V46" s="713" t="s">
        <v>361</v>
      </c>
      <c r="W46" s="713" t="s">
        <v>3</v>
      </c>
      <c r="X46" s="713">
        <v>25</v>
      </c>
      <c r="Y46" s="719" t="s">
        <v>3</v>
      </c>
      <c r="Z46" s="718" t="s">
        <v>3</v>
      </c>
      <c r="AA46" s="713" t="s">
        <v>7</v>
      </c>
      <c r="AB46" s="462"/>
      <c r="AC46" s="462"/>
      <c r="AD46" s="462"/>
      <c r="AE46" s="462"/>
    </row>
    <row r="47" spans="1:31" ht="12.75">
      <c r="A47" s="721">
        <v>64</v>
      </c>
      <c r="B47" s="723">
        <v>23</v>
      </c>
      <c r="C47" s="720">
        <v>0.007638888888888889</v>
      </c>
      <c r="D47" s="720">
        <v>0.0127083333333334</v>
      </c>
      <c r="E47" s="713" t="s">
        <v>3</v>
      </c>
      <c r="F47" s="713" t="s">
        <v>343</v>
      </c>
      <c r="G47" s="713" t="s">
        <v>319</v>
      </c>
      <c r="H47" s="715" t="s">
        <v>318</v>
      </c>
      <c r="I47" s="714">
        <v>54</v>
      </c>
      <c r="J47" s="714">
        <v>78</v>
      </c>
      <c r="K47" s="717">
        <v>57</v>
      </c>
      <c r="L47" s="686"/>
      <c r="M47" s="462"/>
      <c r="Q47" s="721">
        <v>14</v>
      </c>
      <c r="R47" s="713" t="s">
        <v>48</v>
      </c>
      <c r="S47" s="720">
        <v>0.015277777777777777</v>
      </c>
      <c r="T47" s="720">
        <v>0.025694444444444447</v>
      </c>
      <c r="U47" s="713" t="s">
        <v>4</v>
      </c>
      <c r="V47" s="713" t="s">
        <v>357</v>
      </c>
      <c r="W47" s="713" t="s">
        <v>27</v>
      </c>
      <c r="X47" s="713">
        <v>24</v>
      </c>
      <c r="Y47" s="719" t="s">
        <v>38</v>
      </c>
      <c r="Z47" s="718" t="s">
        <v>38</v>
      </c>
      <c r="AA47" s="717">
        <v>20</v>
      </c>
      <c r="AB47" s="462"/>
      <c r="AC47" s="462"/>
      <c r="AD47" s="462"/>
      <c r="AE47" s="462"/>
    </row>
    <row r="48" spans="1:31" ht="12.75">
      <c r="A48" s="721">
        <v>63</v>
      </c>
      <c r="B48" s="713" t="s">
        <v>3</v>
      </c>
      <c r="C48" s="720">
        <v>0.00769675925925926</v>
      </c>
      <c r="D48" s="720">
        <v>0.012800925925926</v>
      </c>
      <c r="E48" s="713" t="s">
        <v>3</v>
      </c>
      <c r="F48" s="713" t="s">
        <v>3</v>
      </c>
      <c r="G48" s="713" t="s">
        <v>3</v>
      </c>
      <c r="H48" s="715" t="s">
        <v>317</v>
      </c>
      <c r="I48" s="714">
        <v>53</v>
      </c>
      <c r="J48" s="714">
        <v>76</v>
      </c>
      <c r="K48" s="713" t="s">
        <v>3</v>
      </c>
      <c r="L48" s="686"/>
      <c r="M48" s="462"/>
      <c r="Q48" s="721">
        <v>13</v>
      </c>
      <c r="R48" s="713"/>
      <c r="S48" s="720">
        <v>0.015625</v>
      </c>
      <c r="T48" s="720">
        <v>0.026157407407407407</v>
      </c>
      <c r="U48" s="713" t="s">
        <v>5</v>
      </c>
      <c r="V48" s="713" t="s">
        <v>354</v>
      </c>
      <c r="W48" s="713" t="s">
        <v>3</v>
      </c>
      <c r="X48" s="713">
        <v>23</v>
      </c>
      <c r="Y48" s="719" t="s">
        <v>3</v>
      </c>
      <c r="Z48" s="718" t="s">
        <v>3</v>
      </c>
      <c r="AA48" s="713" t="s">
        <v>9</v>
      </c>
      <c r="AB48" s="462"/>
      <c r="AC48" s="462"/>
      <c r="AD48" s="462"/>
      <c r="AE48" s="462"/>
    </row>
    <row r="49" spans="1:31" ht="12.75">
      <c r="A49" s="721">
        <v>62</v>
      </c>
      <c r="B49" s="713" t="s">
        <v>3</v>
      </c>
      <c r="C49" s="720">
        <v>0.007754629629629629</v>
      </c>
      <c r="D49" s="720">
        <v>0.0128935185185186</v>
      </c>
      <c r="E49" s="713" t="s">
        <v>346</v>
      </c>
      <c r="F49" s="713" t="s">
        <v>341</v>
      </c>
      <c r="G49" s="713" t="s">
        <v>316</v>
      </c>
      <c r="H49" s="715">
        <v>72</v>
      </c>
      <c r="I49" s="714">
        <v>52</v>
      </c>
      <c r="J49" s="714">
        <v>74</v>
      </c>
      <c r="K49" s="717">
        <v>56</v>
      </c>
      <c r="L49" s="686"/>
      <c r="M49" s="462"/>
      <c r="Q49" s="721">
        <v>12</v>
      </c>
      <c r="R49" s="713" t="s">
        <v>50</v>
      </c>
      <c r="S49" s="720">
        <v>0.015972222222222224</v>
      </c>
      <c r="T49" s="720">
        <v>0.026620370370370374</v>
      </c>
      <c r="U49" s="713" t="s">
        <v>6</v>
      </c>
      <c r="V49" s="713" t="s">
        <v>351</v>
      </c>
      <c r="W49" s="713" t="s">
        <v>30</v>
      </c>
      <c r="X49" s="713">
        <v>22</v>
      </c>
      <c r="Y49" s="719" t="s">
        <v>40</v>
      </c>
      <c r="Z49" s="718" t="s">
        <v>40</v>
      </c>
      <c r="AA49" s="717">
        <v>18</v>
      </c>
      <c r="AB49" s="462"/>
      <c r="AC49" s="462"/>
      <c r="AD49" s="462"/>
      <c r="AE49" s="462"/>
    </row>
    <row r="50" spans="1:31" ht="12.75">
      <c r="A50" s="721">
        <v>61</v>
      </c>
      <c r="B50" s="713" t="s">
        <v>6</v>
      </c>
      <c r="C50" s="720">
        <v>0.0078125</v>
      </c>
      <c r="D50" s="720">
        <v>0.0129861111111112</v>
      </c>
      <c r="E50" s="713" t="s">
        <v>3</v>
      </c>
      <c r="F50" s="713" t="s">
        <v>3</v>
      </c>
      <c r="G50" s="713" t="s">
        <v>3</v>
      </c>
      <c r="H50" s="715">
        <v>71</v>
      </c>
      <c r="I50" s="714">
        <v>51</v>
      </c>
      <c r="J50" s="714">
        <v>72</v>
      </c>
      <c r="K50" s="713" t="s">
        <v>3</v>
      </c>
      <c r="L50" s="686"/>
      <c r="M50" s="462"/>
      <c r="Q50" s="721">
        <v>11</v>
      </c>
      <c r="R50" s="713" t="s">
        <v>3</v>
      </c>
      <c r="S50" s="720">
        <v>0.016319444444444445</v>
      </c>
      <c r="T50" s="720">
        <v>0.027083333333333334</v>
      </c>
      <c r="U50" s="713" t="s">
        <v>7</v>
      </c>
      <c r="V50" s="713" t="s">
        <v>346</v>
      </c>
      <c r="W50" s="713" t="s">
        <v>3</v>
      </c>
      <c r="X50" s="713">
        <v>21</v>
      </c>
      <c r="Y50" s="719" t="s">
        <v>3</v>
      </c>
      <c r="Z50" s="718" t="s">
        <v>3</v>
      </c>
      <c r="AA50" s="713" t="s">
        <v>12</v>
      </c>
      <c r="AB50" s="462"/>
      <c r="AC50" s="462"/>
      <c r="AD50" s="462"/>
      <c r="AE50" s="462"/>
    </row>
    <row r="51" spans="1:27" s="702" customFormat="1" ht="12.75">
      <c r="A51" s="729">
        <v>60</v>
      </c>
      <c r="B51" s="713" t="s">
        <v>3</v>
      </c>
      <c r="C51" s="728">
        <v>0.007870370370370371</v>
      </c>
      <c r="D51" s="728">
        <v>0.0130787037037038</v>
      </c>
      <c r="E51" s="727" t="s">
        <v>3</v>
      </c>
      <c r="F51" s="727" t="s">
        <v>339</v>
      </c>
      <c r="G51" s="727" t="s">
        <v>312</v>
      </c>
      <c r="H51" s="732">
        <v>70</v>
      </c>
      <c r="I51" s="731">
        <v>50</v>
      </c>
      <c r="J51" s="731">
        <v>70</v>
      </c>
      <c r="K51" s="724">
        <v>55</v>
      </c>
      <c r="L51" s="730"/>
      <c r="Q51" s="729">
        <v>10</v>
      </c>
      <c r="R51" s="727" t="s">
        <v>62</v>
      </c>
      <c r="S51" s="728">
        <v>0.016666666666666666</v>
      </c>
      <c r="T51" s="728">
        <v>0.027777777777777776</v>
      </c>
      <c r="U51" s="727" t="s">
        <v>8</v>
      </c>
      <c r="V51" s="727" t="s">
        <v>334</v>
      </c>
      <c r="W51" s="727" t="s">
        <v>33</v>
      </c>
      <c r="X51" s="727">
        <v>20</v>
      </c>
      <c r="Y51" s="726" t="s">
        <v>43</v>
      </c>
      <c r="Z51" s="725" t="s">
        <v>43</v>
      </c>
      <c r="AA51" s="724">
        <v>16</v>
      </c>
    </row>
    <row r="52" spans="1:31" ht="12.75">
      <c r="A52" s="721">
        <v>59</v>
      </c>
      <c r="B52" s="713" t="s">
        <v>3</v>
      </c>
      <c r="C52" s="720">
        <v>0.007928240740740741</v>
      </c>
      <c r="D52" s="720">
        <v>0.013194444444444444</v>
      </c>
      <c r="E52" s="713" t="s">
        <v>3</v>
      </c>
      <c r="F52" s="713" t="s">
        <v>3</v>
      </c>
      <c r="G52" s="713" t="s">
        <v>3</v>
      </c>
      <c r="H52" s="715">
        <v>69</v>
      </c>
      <c r="I52" s="714">
        <v>49</v>
      </c>
      <c r="J52" s="714">
        <v>68</v>
      </c>
      <c r="K52" s="713" t="s">
        <v>3</v>
      </c>
      <c r="L52" s="686"/>
      <c r="M52" s="462"/>
      <c r="Q52" s="721">
        <v>9</v>
      </c>
      <c r="R52" s="713" t="s">
        <v>3</v>
      </c>
      <c r="S52" s="720">
        <v>0.017013888888888887</v>
      </c>
      <c r="T52" s="720">
        <v>0.02847222222222222</v>
      </c>
      <c r="U52" s="713" t="s">
        <v>10</v>
      </c>
      <c r="V52" s="713" t="s">
        <v>316</v>
      </c>
      <c r="W52" s="713" t="s">
        <v>35</v>
      </c>
      <c r="X52" s="713" t="s">
        <v>10</v>
      </c>
      <c r="Y52" s="719" t="s">
        <v>3</v>
      </c>
      <c r="Z52" s="718" t="s">
        <v>3</v>
      </c>
      <c r="AA52" s="713" t="s">
        <v>18</v>
      </c>
      <c r="AB52" s="462"/>
      <c r="AC52" s="462"/>
      <c r="AD52" s="462"/>
      <c r="AE52" s="462"/>
    </row>
    <row r="53" spans="1:31" ht="12.75">
      <c r="A53" s="721">
        <v>58</v>
      </c>
      <c r="B53" s="723">
        <v>21</v>
      </c>
      <c r="C53" s="720">
        <v>0.007986111111111112</v>
      </c>
      <c r="D53" s="720">
        <v>0.013310185185185187</v>
      </c>
      <c r="E53" s="713" t="s">
        <v>340</v>
      </c>
      <c r="F53" s="713" t="s">
        <v>337</v>
      </c>
      <c r="G53" s="713" t="s">
        <v>308</v>
      </c>
      <c r="H53" s="715">
        <v>68</v>
      </c>
      <c r="I53" s="714">
        <v>48</v>
      </c>
      <c r="J53" s="714">
        <v>66</v>
      </c>
      <c r="K53" s="717">
        <v>54</v>
      </c>
      <c r="L53" s="686"/>
      <c r="M53" s="462"/>
      <c r="Q53" s="721">
        <v>8</v>
      </c>
      <c r="R53" s="713" t="s">
        <v>63</v>
      </c>
      <c r="S53" s="720">
        <v>0.017361111111111112</v>
      </c>
      <c r="T53" s="720">
        <v>0.029166666666666664</v>
      </c>
      <c r="U53" s="713" t="s">
        <v>15</v>
      </c>
      <c r="V53" s="713" t="s">
        <v>300</v>
      </c>
      <c r="W53" s="713" t="s">
        <v>37</v>
      </c>
      <c r="X53" s="713" t="s">
        <v>15</v>
      </c>
      <c r="Y53" s="719" t="s">
        <v>44</v>
      </c>
      <c r="Z53" s="718" t="s">
        <v>44</v>
      </c>
      <c r="AA53" s="717">
        <v>14</v>
      </c>
      <c r="AB53" s="462"/>
      <c r="AC53" s="462"/>
      <c r="AD53" s="462"/>
      <c r="AE53" s="462"/>
    </row>
    <row r="54" spans="1:31" ht="12.75">
      <c r="A54" s="721">
        <v>57</v>
      </c>
      <c r="B54" s="713" t="s">
        <v>3</v>
      </c>
      <c r="C54" s="720">
        <v>0.008043981481481482</v>
      </c>
      <c r="D54" s="720">
        <v>0.013425925925925924</v>
      </c>
      <c r="E54" s="713" t="s">
        <v>3</v>
      </c>
      <c r="F54" s="713" t="s">
        <v>3</v>
      </c>
      <c r="G54" s="713" t="s">
        <v>3</v>
      </c>
      <c r="H54" s="715">
        <v>67</v>
      </c>
      <c r="I54" s="714">
        <v>47</v>
      </c>
      <c r="J54" s="714">
        <v>64</v>
      </c>
      <c r="K54" s="713" t="s">
        <v>3</v>
      </c>
      <c r="L54" s="686"/>
      <c r="M54" s="462"/>
      <c r="Q54" s="721">
        <v>7</v>
      </c>
      <c r="R54" s="713" t="s">
        <v>3</v>
      </c>
      <c r="S54" s="720">
        <v>0.017824074074074076</v>
      </c>
      <c r="T54" s="720">
        <v>0.029861111111111113</v>
      </c>
      <c r="U54" s="713" t="s">
        <v>21</v>
      </c>
      <c r="V54" s="713" t="s">
        <v>53</v>
      </c>
      <c r="W54" s="713" t="s">
        <v>38</v>
      </c>
      <c r="X54" s="713" t="s">
        <v>21</v>
      </c>
      <c r="Y54" s="719" t="s">
        <v>3</v>
      </c>
      <c r="Z54" s="718" t="s">
        <v>3</v>
      </c>
      <c r="AA54" s="713" t="s">
        <v>24</v>
      </c>
      <c r="AB54" s="462"/>
      <c r="AC54" s="462"/>
      <c r="AD54" s="462"/>
      <c r="AE54" s="462"/>
    </row>
    <row r="55" spans="1:31" ht="12.75">
      <c r="A55" s="721">
        <v>56</v>
      </c>
      <c r="B55" s="713" t="s">
        <v>3</v>
      </c>
      <c r="C55" s="720">
        <v>0.008101851851851851</v>
      </c>
      <c r="D55" s="720">
        <v>0.013541666666666667</v>
      </c>
      <c r="E55" s="713" t="s">
        <v>3</v>
      </c>
      <c r="F55" s="713" t="s">
        <v>335</v>
      </c>
      <c r="G55" s="713" t="s">
        <v>304</v>
      </c>
      <c r="H55" s="715">
        <v>66</v>
      </c>
      <c r="I55" s="714">
        <v>46</v>
      </c>
      <c r="J55" s="714">
        <v>62</v>
      </c>
      <c r="K55" s="717">
        <v>53</v>
      </c>
      <c r="L55" s="686"/>
      <c r="M55" s="462"/>
      <c r="Q55" s="721">
        <v>6</v>
      </c>
      <c r="R55" s="713" t="s">
        <v>64</v>
      </c>
      <c r="S55" s="720">
        <v>0.018287037037037036</v>
      </c>
      <c r="T55" s="720">
        <v>0.030555555555555555</v>
      </c>
      <c r="U55" s="713" t="s">
        <v>27</v>
      </c>
      <c r="V55" s="713" t="s">
        <v>4</v>
      </c>
      <c r="W55" s="713" t="s">
        <v>40</v>
      </c>
      <c r="X55" s="713" t="s">
        <v>27</v>
      </c>
      <c r="Y55" s="719" t="s">
        <v>46</v>
      </c>
      <c r="Z55" s="718" t="s">
        <v>46</v>
      </c>
      <c r="AA55" s="717">
        <v>12</v>
      </c>
      <c r="AB55" s="462"/>
      <c r="AC55" s="462"/>
      <c r="AD55" s="462"/>
      <c r="AE55" s="462"/>
    </row>
    <row r="56" spans="1:31" ht="12.75">
      <c r="A56" s="721">
        <v>55</v>
      </c>
      <c r="B56" s="713" t="s">
        <v>8</v>
      </c>
      <c r="C56" s="720">
        <v>0.008171296296296296</v>
      </c>
      <c r="D56" s="720">
        <v>0.013715277777777778</v>
      </c>
      <c r="E56" s="713" t="s">
        <v>3</v>
      </c>
      <c r="F56" s="713" t="s">
        <v>3</v>
      </c>
      <c r="G56" s="713" t="s">
        <v>3</v>
      </c>
      <c r="H56" s="715">
        <v>65</v>
      </c>
      <c r="I56" s="714">
        <v>45</v>
      </c>
      <c r="J56" s="714">
        <v>60</v>
      </c>
      <c r="K56" s="713" t="s">
        <v>3</v>
      </c>
      <c r="L56" s="686"/>
      <c r="M56" s="462"/>
      <c r="Q56" s="721">
        <v>5</v>
      </c>
      <c r="R56" s="713" t="s">
        <v>3</v>
      </c>
      <c r="S56" s="720">
        <v>0.01875</v>
      </c>
      <c r="T56" s="720">
        <v>0.03125</v>
      </c>
      <c r="U56" s="713" t="s">
        <v>33</v>
      </c>
      <c r="V56" s="713" t="s">
        <v>8</v>
      </c>
      <c r="W56" s="713" t="s">
        <v>43</v>
      </c>
      <c r="X56" s="713" t="s">
        <v>33</v>
      </c>
      <c r="Y56" s="719" t="s">
        <v>3</v>
      </c>
      <c r="Z56" s="718" t="s">
        <v>3</v>
      </c>
      <c r="AA56" s="717">
        <v>10</v>
      </c>
      <c r="AB56" s="462"/>
      <c r="AC56" s="462"/>
      <c r="AD56" s="462"/>
      <c r="AE56" s="462"/>
    </row>
    <row r="57" spans="1:31" ht="12.75">
      <c r="A57" s="721">
        <v>54</v>
      </c>
      <c r="B57" s="713" t="s">
        <v>3</v>
      </c>
      <c r="C57" s="720">
        <v>0.008240740740740741</v>
      </c>
      <c r="D57" s="720">
        <v>0.013888888888888888</v>
      </c>
      <c r="E57" s="713" t="s">
        <v>334</v>
      </c>
      <c r="F57" s="713" t="s">
        <v>333</v>
      </c>
      <c r="G57" s="713" t="s">
        <v>300</v>
      </c>
      <c r="H57" s="715">
        <v>64</v>
      </c>
      <c r="I57" s="714">
        <v>44</v>
      </c>
      <c r="J57" s="714">
        <v>58</v>
      </c>
      <c r="K57" s="717">
        <v>52</v>
      </c>
      <c r="L57" s="686"/>
      <c r="M57" s="462"/>
      <c r="Q57" s="721">
        <v>4</v>
      </c>
      <c r="R57" s="713" t="s">
        <v>65</v>
      </c>
      <c r="S57" s="720">
        <v>0.019328703703703702</v>
      </c>
      <c r="T57" s="720">
        <v>0.03229166666666667</v>
      </c>
      <c r="U57" s="713" t="s">
        <v>37</v>
      </c>
      <c r="V57" s="713" t="s">
        <v>15</v>
      </c>
      <c r="W57" s="713" t="s">
        <v>44</v>
      </c>
      <c r="X57" s="713" t="s">
        <v>37</v>
      </c>
      <c r="Y57" s="719" t="s">
        <v>48</v>
      </c>
      <c r="Z57" s="718" t="s">
        <v>48</v>
      </c>
      <c r="AA57" s="717">
        <v>8</v>
      </c>
      <c r="AB57" s="462"/>
      <c r="AC57" s="462"/>
      <c r="AD57" s="462"/>
      <c r="AE57" s="462"/>
    </row>
    <row r="58" spans="1:31" ht="12.75">
      <c r="A58" s="721">
        <v>53</v>
      </c>
      <c r="B58" s="713" t="s">
        <v>3</v>
      </c>
      <c r="C58" s="720">
        <v>0.008310185185185186</v>
      </c>
      <c r="D58" s="720">
        <v>0.0140625</v>
      </c>
      <c r="E58" s="713" t="s">
        <v>3</v>
      </c>
      <c r="F58" s="713" t="s">
        <v>3</v>
      </c>
      <c r="G58" s="713" t="s">
        <v>3</v>
      </c>
      <c r="H58" s="715">
        <v>63</v>
      </c>
      <c r="I58" s="714">
        <v>43</v>
      </c>
      <c r="J58" s="714">
        <v>56</v>
      </c>
      <c r="K58" s="713" t="s">
        <v>3</v>
      </c>
      <c r="L58" s="686"/>
      <c r="M58" s="462"/>
      <c r="Q58" s="721">
        <v>3</v>
      </c>
      <c r="R58" s="713" t="s">
        <v>3</v>
      </c>
      <c r="S58" s="720">
        <v>0.02013888888888889</v>
      </c>
      <c r="T58" s="720">
        <v>0.03333333333333333</v>
      </c>
      <c r="U58" s="713" t="s">
        <v>40</v>
      </c>
      <c r="V58" s="713" t="s">
        <v>27</v>
      </c>
      <c r="W58" s="713" t="s">
        <v>46</v>
      </c>
      <c r="X58" s="713" t="s">
        <v>40</v>
      </c>
      <c r="Y58" s="719" t="s">
        <v>3</v>
      </c>
      <c r="Z58" s="718" t="s">
        <v>3</v>
      </c>
      <c r="AA58" s="717">
        <v>6</v>
      </c>
      <c r="AB58" s="462"/>
      <c r="AC58" s="462"/>
      <c r="AD58" s="462"/>
      <c r="AE58" s="462"/>
    </row>
    <row r="59" spans="1:31" ht="13.5" thickBot="1">
      <c r="A59" s="721">
        <v>52</v>
      </c>
      <c r="B59" s="722">
        <v>19</v>
      </c>
      <c r="C59" s="720">
        <v>0.00837962962962963</v>
      </c>
      <c r="D59" s="720">
        <v>0.01423611111111111</v>
      </c>
      <c r="E59" s="713" t="s">
        <v>3</v>
      </c>
      <c r="F59" s="713" t="s">
        <v>331</v>
      </c>
      <c r="G59" s="713" t="s">
        <v>297</v>
      </c>
      <c r="H59" s="715">
        <v>62</v>
      </c>
      <c r="I59" s="714">
        <v>42</v>
      </c>
      <c r="J59" s="714">
        <v>54</v>
      </c>
      <c r="K59" s="717">
        <v>51</v>
      </c>
      <c r="L59" s="686"/>
      <c r="M59" s="462"/>
      <c r="Q59" s="721">
        <v>2</v>
      </c>
      <c r="R59" s="713" t="s">
        <v>66</v>
      </c>
      <c r="S59" s="720">
        <v>0.02152777777777778</v>
      </c>
      <c r="T59" s="711">
        <v>0.034722222222222224</v>
      </c>
      <c r="U59" s="713" t="s">
        <v>44</v>
      </c>
      <c r="V59" s="713" t="s">
        <v>37</v>
      </c>
      <c r="W59" s="713" t="s">
        <v>48</v>
      </c>
      <c r="X59" s="713" t="s">
        <v>44</v>
      </c>
      <c r="Y59" s="719" t="s">
        <v>50</v>
      </c>
      <c r="Z59" s="718" t="s">
        <v>50</v>
      </c>
      <c r="AA59" s="717">
        <v>4</v>
      </c>
      <c r="AB59" s="462"/>
      <c r="AC59" s="462"/>
      <c r="AD59" s="462"/>
      <c r="AE59" s="462"/>
    </row>
    <row r="60" spans="1:31" ht="13.5" thickBot="1">
      <c r="A60" s="716">
        <v>51</v>
      </c>
      <c r="B60" s="710" t="s">
        <v>3</v>
      </c>
      <c r="C60" s="711">
        <v>0.008472222222222221</v>
      </c>
      <c r="D60" s="711">
        <v>0.014409722222222221</v>
      </c>
      <c r="E60" s="710" t="s">
        <v>3</v>
      </c>
      <c r="F60" s="710" t="s">
        <v>3</v>
      </c>
      <c r="G60" s="713" t="s">
        <v>3</v>
      </c>
      <c r="H60" s="715">
        <v>61</v>
      </c>
      <c r="I60" s="714">
        <v>41</v>
      </c>
      <c r="J60" s="714">
        <v>52</v>
      </c>
      <c r="K60" s="713" t="s">
        <v>3</v>
      </c>
      <c r="L60" s="686"/>
      <c r="M60" s="462"/>
      <c r="Q60" s="712" t="s">
        <v>50</v>
      </c>
      <c r="R60" s="710" t="s">
        <v>67</v>
      </c>
      <c r="S60" s="711">
        <v>0.02361111111111111</v>
      </c>
      <c r="T60" s="711">
        <v>0.03680555555555556</v>
      </c>
      <c r="U60" s="710" t="s">
        <v>48</v>
      </c>
      <c r="V60" s="710" t="s">
        <v>44</v>
      </c>
      <c r="W60" s="710" t="s">
        <v>50</v>
      </c>
      <c r="X60" s="709" t="s">
        <v>48</v>
      </c>
      <c r="Y60" s="708" t="s">
        <v>3</v>
      </c>
      <c r="Z60" s="707" t="s">
        <v>3</v>
      </c>
      <c r="AA60" s="706">
        <v>2</v>
      </c>
      <c r="AB60" s="462"/>
      <c r="AC60" s="462"/>
      <c r="AD60" s="462"/>
      <c r="AE60" s="462"/>
    </row>
    <row r="61" spans="1:26" s="699" customFormat="1" ht="16.5" customHeight="1">
      <c r="A61" s="700"/>
      <c r="B61" s="700"/>
      <c r="C61" s="700"/>
      <c r="D61" s="463"/>
      <c r="E61" s="705"/>
      <c r="F61" s="704"/>
      <c r="G61" s="703" t="s">
        <v>68</v>
      </c>
      <c r="H61" s="703"/>
      <c r="I61" s="703"/>
      <c r="J61" s="700"/>
      <c r="K61" s="700"/>
      <c r="L61" s="700"/>
      <c r="M61" s="700"/>
      <c r="P61" s="702"/>
      <c r="Y61" s="701"/>
      <c r="Z61" s="700"/>
    </row>
    <row r="62" spans="1:31" ht="18">
      <c r="A62" s="465"/>
      <c r="B62" s="698" t="s">
        <v>1022</v>
      </c>
      <c r="C62" s="698"/>
      <c r="D62" s="698"/>
      <c r="E62" s="698"/>
      <c r="F62" s="698"/>
      <c r="G62" s="698"/>
      <c r="H62" s="698"/>
      <c r="I62" s="698"/>
      <c r="J62" s="698"/>
      <c r="K62" s="698"/>
      <c r="L62" s="698"/>
      <c r="M62" s="698"/>
      <c r="N62" s="698"/>
      <c r="O62" s="698"/>
      <c r="P62" s="698"/>
      <c r="Q62" s="698"/>
      <c r="R62" s="698"/>
      <c r="S62" s="698"/>
      <c r="T62" s="698"/>
      <c r="U62" s="698"/>
      <c r="V62" s="698"/>
      <c r="W62" s="698"/>
      <c r="X62" s="698"/>
      <c r="Y62" s="698"/>
      <c r="Z62" s="698"/>
      <c r="AA62" s="698"/>
      <c r="AB62" s="462"/>
      <c r="AC62" s="462"/>
      <c r="AD62" s="462"/>
      <c r="AE62" s="462"/>
    </row>
    <row r="63" spans="1:31" ht="12.75">
      <c r="A63" s="465"/>
      <c r="B63" s="686"/>
      <c r="C63" s="697"/>
      <c r="D63" s="697"/>
      <c r="E63" s="697"/>
      <c r="F63" s="697"/>
      <c r="G63" s="697"/>
      <c r="H63" s="697"/>
      <c r="I63" s="697"/>
      <c r="J63" s="696"/>
      <c r="K63" s="696"/>
      <c r="L63" s="693"/>
      <c r="M63" s="693"/>
      <c r="N63" s="693"/>
      <c r="O63" s="693"/>
      <c r="P63" s="462"/>
      <c r="Q63" s="462"/>
      <c r="S63" s="462"/>
      <c r="T63" s="462"/>
      <c r="U63" s="462"/>
      <c r="V63" s="462"/>
      <c r="W63" s="462"/>
      <c r="X63" s="462"/>
      <c r="Y63" s="462"/>
      <c r="Z63" s="462"/>
      <c r="AA63" s="462"/>
      <c r="AB63" s="462"/>
      <c r="AC63" s="462"/>
      <c r="AD63" s="462"/>
      <c r="AE63" s="462"/>
    </row>
    <row r="64" spans="1:31" ht="12.75">
      <c r="A64" s="465"/>
      <c r="B64" s="686"/>
      <c r="C64" s="686"/>
      <c r="D64" s="686"/>
      <c r="E64" s="686"/>
      <c r="F64" s="686"/>
      <c r="G64" s="686"/>
      <c r="H64" s="686"/>
      <c r="I64" s="686"/>
      <c r="J64" s="689"/>
      <c r="K64" s="689"/>
      <c r="L64" s="693"/>
      <c r="M64" s="693"/>
      <c r="N64" s="693"/>
      <c r="O64" s="693"/>
      <c r="P64" s="462"/>
      <c r="Q64" s="462"/>
      <c r="S64" s="462"/>
      <c r="T64" s="462"/>
      <c r="U64" s="462"/>
      <c r="V64" s="462"/>
      <c r="W64" s="462"/>
      <c r="X64" s="462"/>
      <c r="Y64" s="462"/>
      <c r="Z64" s="462"/>
      <c r="AA64" s="462"/>
      <c r="AB64" s="462"/>
      <c r="AC64" s="462"/>
      <c r="AD64" s="462"/>
      <c r="AE64" s="462"/>
    </row>
    <row r="65" spans="1:31" ht="12.75">
      <c r="A65" s="465"/>
      <c r="B65" s="695"/>
      <c r="C65" s="694"/>
      <c r="D65" s="693"/>
      <c r="E65" s="693"/>
      <c r="F65" s="693"/>
      <c r="G65" s="693"/>
      <c r="H65" s="693"/>
      <c r="I65" s="693"/>
      <c r="J65" s="693"/>
      <c r="K65" s="693"/>
      <c r="L65" s="693"/>
      <c r="M65" s="693"/>
      <c r="N65" s="693"/>
      <c r="O65" s="693"/>
      <c r="P65" s="462"/>
      <c r="Q65" s="462"/>
      <c r="S65" s="462"/>
      <c r="T65" s="462"/>
      <c r="U65" s="462"/>
      <c r="V65" s="462"/>
      <c r="W65" s="462"/>
      <c r="X65" s="462"/>
      <c r="Y65" s="462"/>
      <c r="Z65" s="462"/>
      <c r="AA65" s="462"/>
      <c r="AB65" s="462"/>
      <c r="AC65" s="462"/>
      <c r="AD65" s="462"/>
      <c r="AE65" s="462"/>
    </row>
    <row r="66" spans="1:31" ht="13.5" customHeight="1">
      <c r="A66" s="686"/>
      <c r="B66" s="686"/>
      <c r="C66" s="462"/>
      <c r="D66" s="689"/>
      <c r="E66" s="689"/>
      <c r="F66" s="689"/>
      <c r="G66" s="692"/>
      <c r="H66" s="689"/>
      <c r="I66" s="689"/>
      <c r="J66" s="462"/>
      <c r="K66" s="462"/>
      <c r="L66" s="466"/>
      <c r="M66" s="466"/>
      <c r="N66" s="462"/>
      <c r="O66" s="462"/>
      <c r="P66" s="462"/>
      <c r="Q66" s="462"/>
      <c r="S66" s="462"/>
      <c r="T66" s="462"/>
      <c r="U66" s="462"/>
      <c r="V66" s="462"/>
      <c r="W66" s="462"/>
      <c r="X66" s="462"/>
      <c r="Y66" s="462"/>
      <c r="Z66" s="462"/>
      <c r="AA66" s="462"/>
      <c r="AB66" s="462"/>
      <c r="AC66" s="462"/>
      <c r="AD66" s="462"/>
      <c r="AE66" s="462"/>
    </row>
    <row r="67" spans="1:31" ht="12.75">
      <c r="A67" s="465"/>
      <c r="F67" s="463"/>
      <c r="J67" s="686"/>
      <c r="K67" s="686"/>
      <c r="L67" s="688"/>
      <c r="M67" s="691"/>
      <c r="N67" s="463"/>
      <c r="O67" s="690"/>
      <c r="P67" s="689"/>
      <c r="Q67" s="462"/>
      <c r="S67" s="462"/>
      <c r="T67" s="462"/>
      <c r="U67" s="462"/>
      <c r="V67" s="462"/>
      <c r="W67" s="462"/>
      <c r="X67" s="462"/>
      <c r="Y67" s="462"/>
      <c r="Z67" s="462"/>
      <c r="AA67" s="462"/>
      <c r="AB67" s="462"/>
      <c r="AC67" s="462"/>
      <c r="AD67" s="462"/>
      <c r="AE67" s="462"/>
    </row>
    <row r="68" spans="14:30" ht="12.75">
      <c r="N68" s="462"/>
      <c r="O68" s="462"/>
      <c r="P68" s="462"/>
      <c r="Q68" s="462"/>
      <c r="S68" s="462"/>
      <c r="T68" s="462"/>
      <c r="U68" s="462"/>
      <c r="V68" s="462"/>
      <c r="Z68" s="688"/>
      <c r="AA68" s="687"/>
      <c r="AB68" s="686"/>
      <c r="AC68" s="686"/>
      <c r="AD68" s="462"/>
    </row>
  </sheetData>
  <sheetProtection/>
  <mergeCells count="19">
    <mergeCell ref="B62:AA62"/>
    <mergeCell ref="AA7:AA10"/>
    <mergeCell ref="G8:H8"/>
    <mergeCell ref="W8:X8"/>
    <mergeCell ref="S8:S10"/>
    <mergeCell ref="A3:M3"/>
    <mergeCell ref="Q7:Q10"/>
    <mergeCell ref="A7:A10"/>
    <mergeCell ref="C8:C10"/>
    <mergeCell ref="I7:J9"/>
    <mergeCell ref="Q2:AA3"/>
    <mergeCell ref="Y7:Z9"/>
    <mergeCell ref="C7:D7"/>
    <mergeCell ref="B7:B10"/>
    <mergeCell ref="S7:T7"/>
    <mergeCell ref="R7:R10"/>
    <mergeCell ref="K7:K10"/>
    <mergeCell ref="D8:D10"/>
    <mergeCell ref="T8:T10"/>
  </mergeCells>
  <printOptions horizontalCentered="1" verticalCentered="1"/>
  <pageMargins left="0.3937007874015748" right="0.3937007874015748" top="0.15748031496062992" bottom="0.1968503937007874" header="0" footer="0"/>
  <pageSetup fitToHeight="1" fitToWidth="1" horizontalDpi="360" verticalDpi="36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K69"/>
  <sheetViews>
    <sheetView zoomScale="74" zoomScaleNormal="74" zoomScalePageLayoutView="0" workbookViewId="0" topLeftCell="A1">
      <selection activeCell="C3" sqref="C3:P5"/>
    </sheetView>
  </sheetViews>
  <sheetFormatPr defaultColWidth="9.00390625" defaultRowHeight="12.75"/>
  <cols>
    <col min="1" max="2" width="5.25390625" style="287" customWidth="1"/>
    <col min="3" max="3" width="5.75390625" style="287" customWidth="1"/>
    <col min="4" max="4" width="5.00390625" style="287" bestFit="1" customWidth="1"/>
    <col min="5" max="5" width="5.375" style="286" bestFit="1" customWidth="1"/>
    <col min="6" max="6" width="6.625" style="288" bestFit="1" customWidth="1"/>
    <col min="7" max="7" width="8.75390625" style="287" customWidth="1"/>
    <col min="8" max="8" width="5.625" style="287" customWidth="1"/>
    <col min="9" max="9" width="6.375" style="287" customWidth="1"/>
    <col min="10" max="10" width="7.375" style="287" customWidth="1"/>
    <col min="11" max="11" width="5.625" style="287" customWidth="1"/>
    <col min="12" max="12" width="6.00390625" style="287" customWidth="1"/>
    <col min="13" max="13" width="5.625" style="287" customWidth="1"/>
    <col min="14" max="14" width="6.125" style="287" customWidth="1"/>
    <col min="15" max="15" width="7.125" style="288" bestFit="1" customWidth="1"/>
    <col min="16" max="17" width="7.625" style="287" customWidth="1"/>
    <col min="18" max="18" width="6.75390625" style="287" customWidth="1"/>
    <col min="19" max="19" width="9.625" style="286" customWidth="1"/>
    <col min="20" max="20" width="5.25390625" style="287" customWidth="1"/>
    <col min="21" max="21" width="5.375" style="287" customWidth="1"/>
    <col min="22" max="22" width="6.25390625" style="287" customWidth="1"/>
    <col min="23" max="23" width="6.00390625" style="287" customWidth="1"/>
    <col min="24" max="24" width="6.75390625" style="287" customWidth="1"/>
    <col min="25" max="25" width="6.25390625" style="287" customWidth="1"/>
    <col min="26" max="26" width="8.625" style="287" customWidth="1"/>
    <col min="27" max="27" width="7.25390625" style="287" customWidth="1"/>
    <col min="28" max="28" width="6.25390625" style="287" customWidth="1"/>
    <col min="29" max="29" width="7.125" style="287" customWidth="1"/>
    <col min="30" max="32" width="5.625" style="287" customWidth="1"/>
    <col min="33" max="33" width="7.125" style="288" customWidth="1"/>
    <col min="34" max="34" width="5.875" style="287" customWidth="1"/>
    <col min="35" max="35" width="6.625" style="287" bestFit="1" customWidth="1"/>
    <col min="36" max="36" width="7.75390625" style="287" customWidth="1"/>
    <col min="37" max="37" width="6.75390625" style="286" customWidth="1"/>
    <col min="38" max="38" width="6.25390625" style="286" customWidth="1"/>
    <col min="39" max="16384" width="9.125" style="286" customWidth="1"/>
  </cols>
  <sheetData>
    <row r="2" spans="1:36" ht="12.75">
      <c r="A2" s="477"/>
      <c r="E2" s="287"/>
      <c r="F2" s="287"/>
      <c r="P2" s="287" t="s">
        <v>68</v>
      </c>
      <c r="V2" s="25"/>
      <c r="Z2" s="25"/>
      <c r="AD2" s="286"/>
      <c r="AE2" s="286"/>
      <c r="AF2" s="286"/>
      <c r="AG2" s="286"/>
      <c r="AH2" s="286"/>
      <c r="AI2" s="286"/>
      <c r="AJ2" s="286"/>
    </row>
    <row r="3" spans="1:26" ht="15.75" customHeight="1">
      <c r="A3" s="476"/>
      <c r="B3" s="476" t="s">
        <v>68</v>
      </c>
      <c r="C3" s="472" t="s">
        <v>511</v>
      </c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1"/>
      <c r="R3" s="471"/>
      <c r="Z3" s="475" t="s">
        <v>510</v>
      </c>
    </row>
    <row r="4" spans="1:37" s="462" customFormat="1" ht="13.5" customHeight="1">
      <c r="A4" s="474" t="s">
        <v>509</v>
      </c>
      <c r="B4" s="473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1"/>
      <c r="R4" s="471"/>
      <c r="S4" s="463"/>
      <c r="T4" s="470" t="s">
        <v>508</v>
      </c>
      <c r="U4" s="469"/>
      <c r="V4" s="468"/>
      <c r="W4" s="468"/>
      <c r="X4" s="467"/>
      <c r="Y4" s="463"/>
      <c r="Z4" s="463"/>
      <c r="AA4" s="463"/>
      <c r="AB4" s="463"/>
      <c r="AC4" s="466"/>
      <c r="AD4" s="466"/>
      <c r="AG4" s="463"/>
      <c r="AH4" s="465"/>
      <c r="AI4" s="465"/>
      <c r="AJ4" s="464"/>
      <c r="AK4" s="463"/>
    </row>
    <row r="5" spans="3:29" ht="4.5" customHeight="1" thickBot="1">
      <c r="C5" s="460"/>
      <c r="D5" s="460"/>
      <c r="E5" s="460"/>
      <c r="F5" s="460"/>
      <c r="G5" s="460"/>
      <c r="H5" s="460"/>
      <c r="I5" s="461"/>
      <c r="J5" s="461"/>
      <c r="K5" s="460"/>
      <c r="L5" s="460"/>
      <c r="M5" s="460"/>
      <c r="N5" s="460"/>
      <c r="O5" s="460"/>
      <c r="P5" s="460"/>
      <c r="AB5" s="459"/>
      <c r="AC5" s="459"/>
    </row>
    <row r="6" spans="1:37" ht="12.75" customHeight="1">
      <c r="A6" s="458"/>
      <c r="B6" s="458"/>
      <c r="C6" s="457"/>
      <c r="D6" s="457"/>
      <c r="E6" s="456"/>
      <c r="F6" s="455"/>
      <c r="G6" s="454" t="s">
        <v>507</v>
      </c>
      <c r="H6" s="453"/>
      <c r="I6" s="452" t="s">
        <v>506</v>
      </c>
      <c r="J6" s="451" t="s">
        <v>505</v>
      </c>
      <c r="K6" s="450" t="s">
        <v>277</v>
      </c>
      <c r="L6" s="449"/>
      <c r="M6" s="448"/>
      <c r="N6" s="447"/>
      <c r="O6" s="446"/>
      <c r="P6" s="445"/>
      <c r="Q6" s="444"/>
      <c r="R6" s="443" t="s">
        <v>504</v>
      </c>
      <c r="T6" s="458"/>
      <c r="U6" s="458"/>
      <c r="V6" s="457"/>
      <c r="W6" s="457"/>
      <c r="X6" s="456"/>
      <c r="Y6" s="455"/>
      <c r="Z6" s="454" t="s">
        <v>507</v>
      </c>
      <c r="AA6" s="453"/>
      <c r="AB6" s="452" t="s">
        <v>506</v>
      </c>
      <c r="AC6" s="451" t="s">
        <v>505</v>
      </c>
      <c r="AD6" s="450" t="s">
        <v>277</v>
      </c>
      <c r="AE6" s="449"/>
      <c r="AF6" s="448"/>
      <c r="AG6" s="447"/>
      <c r="AH6" s="446"/>
      <c r="AI6" s="445"/>
      <c r="AJ6" s="444"/>
      <c r="AK6" s="443" t="s">
        <v>504</v>
      </c>
    </row>
    <row r="7" spans="1:37" ht="15" customHeight="1">
      <c r="A7" s="429" t="s">
        <v>0</v>
      </c>
      <c r="B7" s="441"/>
      <c r="C7" s="440"/>
      <c r="D7" s="433" t="s">
        <v>60</v>
      </c>
      <c r="E7" s="439"/>
      <c r="F7" s="438"/>
      <c r="G7" s="437"/>
      <c r="H7" s="436"/>
      <c r="I7" s="424"/>
      <c r="J7" s="423"/>
      <c r="K7" s="442" t="s">
        <v>503</v>
      </c>
      <c r="L7" s="434"/>
      <c r="M7" s="420"/>
      <c r="N7" s="433" t="s">
        <v>502</v>
      </c>
      <c r="O7" s="432"/>
      <c r="P7" s="431" t="s">
        <v>501</v>
      </c>
      <c r="Q7" s="430"/>
      <c r="R7" s="415"/>
      <c r="T7" s="409" t="s">
        <v>0</v>
      </c>
      <c r="U7" s="441"/>
      <c r="V7" s="440"/>
      <c r="W7" s="433" t="s">
        <v>60</v>
      </c>
      <c r="X7" s="439"/>
      <c r="Y7" s="438"/>
      <c r="Z7" s="437"/>
      <c r="AA7" s="436"/>
      <c r="AB7" s="424"/>
      <c r="AC7" s="423"/>
      <c r="AD7" s="435" t="s">
        <v>503</v>
      </c>
      <c r="AE7" s="434"/>
      <c r="AF7" s="420"/>
      <c r="AG7" s="433" t="s">
        <v>502</v>
      </c>
      <c r="AH7" s="432"/>
      <c r="AI7" s="431" t="s">
        <v>501</v>
      </c>
      <c r="AJ7" s="430"/>
      <c r="AK7" s="415"/>
    </row>
    <row r="8" spans="1:37" ht="10.5" customHeight="1">
      <c r="A8" s="429"/>
      <c r="B8" s="409"/>
      <c r="C8" s="298"/>
      <c r="D8" s="298"/>
      <c r="E8" s="426" t="s">
        <v>68</v>
      </c>
      <c r="F8" s="418"/>
      <c r="G8" s="425" t="s">
        <v>500</v>
      </c>
      <c r="H8" s="406" t="s">
        <v>499</v>
      </c>
      <c r="I8" s="424"/>
      <c r="J8" s="423"/>
      <c r="K8" s="428" t="s">
        <v>278</v>
      </c>
      <c r="L8" s="342" t="s">
        <v>278</v>
      </c>
      <c r="M8" s="427"/>
      <c r="N8" s="419"/>
      <c r="O8" s="418"/>
      <c r="P8" s="417"/>
      <c r="Q8" s="416"/>
      <c r="R8" s="415"/>
      <c r="T8" s="409"/>
      <c r="U8" s="409"/>
      <c r="V8" s="298"/>
      <c r="W8" s="298"/>
      <c r="X8" s="426"/>
      <c r="Y8" s="418"/>
      <c r="Z8" s="425" t="s">
        <v>500</v>
      </c>
      <c r="AA8" s="406" t="s">
        <v>499</v>
      </c>
      <c r="AB8" s="424"/>
      <c r="AC8" s="423"/>
      <c r="AD8" s="422" t="s">
        <v>278</v>
      </c>
      <c r="AE8" s="421" t="s">
        <v>278</v>
      </c>
      <c r="AF8" s="420"/>
      <c r="AG8" s="419"/>
      <c r="AH8" s="418"/>
      <c r="AI8" s="417"/>
      <c r="AJ8" s="416"/>
      <c r="AK8" s="415"/>
    </row>
    <row r="9" spans="1:37" ht="13.5" thickBot="1">
      <c r="A9" s="409"/>
      <c r="B9" s="401" t="s">
        <v>498</v>
      </c>
      <c r="C9" s="400" t="s">
        <v>497</v>
      </c>
      <c r="D9" s="400" t="s">
        <v>495</v>
      </c>
      <c r="E9" s="400" t="s">
        <v>281</v>
      </c>
      <c r="F9" s="408" t="s">
        <v>283</v>
      </c>
      <c r="G9" s="407" t="s">
        <v>494</v>
      </c>
      <c r="H9" s="406" t="s">
        <v>493</v>
      </c>
      <c r="I9" s="405"/>
      <c r="J9" s="404" t="s">
        <v>492</v>
      </c>
      <c r="K9" s="414" t="s">
        <v>279</v>
      </c>
      <c r="L9" s="402" t="s">
        <v>280</v>
      </c>
      <c r="M9" s="413" t="s">
        <v>491</v>
      </c>
      <c r="N9" s="400" t="s">
        <v>490</v>
      </c>
      <c r="O9" s="412" t="s">
        <v>489</v>
      </c>
      <c r="P9" s="411" t="s">
        <v>488</v>
      </c>
      <c r="Q9" s="411" t="s">
        <v>487</v>
      </c>
      <c r="R9" s="410"/>
      <c r="T9" s="409"/>
      <c r="U9" s="401" t="s">
        <v>496</v>
      </c>
      <c r="V9" s="400" t="s">
        <v>489</v>
      </c>
      <c r="W9" s="400" t="s">
        <v>495</v>
      </c>
      <c r="X9" s="400" t="s">
        <v>281</v>
      </c>
      <c r="Y9" s="408" t="s">
        <v>283</v>
      </c>
      <c r="Z9" s="407" t="s">
        <v>494</v>
      </c>
      <c r="AA9" s="406" t="s">
        <v>493</v>
      </c>
      <c r="AB9" s="405"/>
      <c r="AC9" s="404" t="s">
        <v>492</v>
      </c>
      <c r="AD9" s="403" t="s">
        <v>279</v>
      </c>
      <c r="AE9" s="402" t="s">
        <v>280</v>
      </c>
      <c r="AF9" s="401" t="s">
        <v>491</v>
      </c>
      <c r="AG9" s="400" t="s">
        <v>490</v>
      </c>
      <c r="AH9" s="399" t="s">
        <v>489</v>
      </c>
      <c r="AI9" s="398" t="s">
        <v>488</v>
      </c>
      <c r="AJ9" s="398" t="s">
        <v>487</v>
      </c>
      <c r="AK9" s="397"/>
    </row>
    <row r="10" spans="1:37" s="338" customFormat="1" ht="12.75">
      <c r="A10" s="396">
        <v>100</v>
      </c>
      <c r="B10" s="351">
        <v>6.7</v>
      </c>
      <c r="C10" s="350">
        <v>10.7</v>
      </c>
      <c r="D10" s="349">
        <v>0.001736111111111111</v>
      </c>
      <c r="E10" s="349">
        <v>0.003761574074074074</v>
      </c>
      <c r="F10" s="348">
        <v>0.005902777777777778</v>
      </c>
      <c r="G10" s="347">
        <v>72</v>
      </c>
      <c r="H10" s="395">
        <v>100</v>
      </c>
      <c r="I10" s="368">
        <v>30</v>
      </c>
      <c r="J10" s="345">
        <v>90</v>
      </c>
      <c r="K10" s="394" t="s">
        <v>361</v>
      </c>
      <c r="L10" s="394" t="s">
        <v>380</v>
      </c>
      <c r="M10" s="343">
        <v>11</v>
      </c>
      <c r="N10" s="356">
        <v>24</v>
      </c>
      <c r="O10" s="384" t="s">
        <v>486</v>
      </c>
      <c r="P10" s="393">
        <v>50</v>
      </c>
      <c r="Q10" s="392">
        <v>65</v>
      </c>
      <c r="R10" s="344" t="s">
        <v>485</v>
      </c>
      <c r="T10" s="352">
        <v>50</v>
      </c>
      <c r="U10" s="319">
        <v>8.4</v>
      </c>
      <c r="V10" s="350">
        <v>13</v>
      </c>
      <c r="W10" s="349">
        <v>0.002314814814814815</v>
      </c>
      <c r="X10" s="349">
        <v>0.00474537037037037</v>
      </c>
      <c r="Y10" s="348">
        <v>0.007372685185185186</v>
      </c>
      <c r="Z10" s="347">
        <v>47</v>
      </c>
      <c r="AA10" s="346">
        <v>50</v>
      </c>
      <c r="AB10" s="331" t="s">
        <v>3</v>
      </c>
      <c r="AC10" s="345">
        <v>65</v>
      </c>
      <c r="AD10" s="344" t="s">
        <v>42</v>
      </c>
      <c r="AE10" s="344">
        <v>60</v>
      </c>
      <c r="AF10" s="343">
        <v>16</v>
      </c>
      <c r="AG10" s="350">
        <v>35</v>
      </c>
      <c r="AH10" s="341" t="s">
        <v>484</v>
      </c>
      <c r="AI10" s="354">
        <v>20</v>
      </c>
      <c r="AJ10" s="358">
        <v>22</v>
      </c>
      <c r="AK10" s="366">
        <v>260</v>
      </c>
    </row>
    <row r="11" spans="1:37" ht="12.75">
      <c r="A11" s="320">
        <v>99</v>
      </c>
      <c r="B11" s="319" t="s">
        <v>3</v>
      </c>
      <c r="C11" s="318" t="s">
        <v>3</v>
      </c>
      <c r="D11" s="317">
        <v>0.0017476851851851852</v>
      </c>
      <c r="E11" s="317">
        <v>0.0037731481481481483</v>
      </c>
      <c r="F11" s="316">
        <v>0.005925925925925926</v>
      </c>
      <c r="G11" s="328">
        <v>71.5</v>
      </c>
      <c r="H11" s="327">
        <v>99</v>
      </c>
      <c r="I11" s="326" t="s">
        <v>3</v>
      </c>
      <c r="J11" s="334" t="s">
        <v>3</v>
      </c>
      <c r="K11" s="324" t="s">
        <v>3</v>
      </c>
      <c r="L11" s="324" t="s">
        <v>3</v>
      </c>
      <c r="M11" s="309">
        <v>11.1</v>
      </c>
      <c r="N11" s="318">
        <v>24.2</v>
      </c>
      <c r="O11" s="380" t="s">
        <v>483</v>
      </c>
      <c r="P11" s="332">
        <v>49</v>
      </c>
      <c r="Q11" s="391">
        <v>64</v>
      </c>
      <c r="R11" s="324" t="s">
        <v>482</v>
      </c>
      <c r="T11" s="320">
        <v>49</v>
      </c>
      <c r="U11" s="319" t="s">
        <v>3</v>
      </c>
      <c r="V11" s="318" t="s">
        <v>3</v>
      </c>
      <c r="W11" s="317">
        <v>0.0023263888888888887</v>
      </c>
      <c r="X11" s="317">
        <v>0.004768518518518518</v>
      </c>
      <c r="Y11" s="316">
        <v>0.007407407407407407</v>
      </c>
      <c r="Z11" s="328">
        <v>46.5</v>
      </c>
      <c r="AA11" s="314">
        <v>49.5</v>
      </c>
      <c r="AB11" s="331" t="s">
        <v>24</v>
      </c>
      <c r="AC11" s="334" t="s">
        <v>3</v>
      </c>
      <c r="AD11" s="324" t="s">
        <v>3</v>
      </c>
      <c r="AE11" s="324">
        <v>59</v>
      </c>
      <c r="AF11" s="309">
        <v>16.2</v>
      </c>
      <c r="AG11" s="318">
        <v>35.5</v>
      </c>
      <c r="AH11" s="307" t="s">
        <v>481</v>
      </c>
      <c r="AI11" s="332" t="s">
        <v>3</v>
      </c>
      <c r="AJ11" s="369" t="s">
        <v>3</v>
      </c>
      <c r="AK11" s="364">
        <v>258</v>
      </c>
    </row>
    <row r="12" spans="1:37" ht="12.75">
      <c r="A12" s="320">
        <v>98</v>
      </c>
      <c r="B12" s="319" t="s">
        <v>3</v>
      </c>
      <c r="C12" s="318" t="s">
        <v>3</v>
      </c>
      <c r="D12" s="317">
        <v>0.0017592592592592592</v>
      </c>
      <c r="E12" s="317">
        <v>0.0037847222222222223</v>
      </c>
      <c r="F12" s="316">
        <v>0.0059490740740740745</v>
      </c>
      <c r="G12" s="328">
        <v>71</v>
      </c>
      <c r="H12" s="327">
        <v>98</v>
      </c>
      <c r="I12" s="326" t="s">
        <v>3</v>
      </c>
      <c r="J12" s="330">
        <v>89</v>
      </c>
      <c r="K12" s="324" t="s">
        <v>3</v>
      </c>
      <c r="L12" s="324" t="s">
        <v>377</v>
      </c>
      <c r="M12" s="309">
        <v>11.2</v>
      </c>
      <c r="N12" s="318">
        <v>24.4</v>
      </c>
      <c r="O12" s="380" t="s">
        <v>480</v>
      </c>
      <c r="P12" s="332">
        <v>48</v>
      </c>
      <c r="Q12" s="371">
        <v>63</v>
      </c>
      <c r="R12" s="324" t="s">
        <v>479</v>
      </c>
      <c r="T12" s="320">
        <v>48</v>
      </c>
      <c r="U12" s="319">
        <v>8.5</v>
      </c>
      <c r="V12" s="318">
        <v>13.1</v>
      </c>
      <c r="W12" s="317">
        <v>0.002337962962962963</v>
      </c>
      <c r="X12" s="317">
        <v>0.004791666666666667</v>
      </c>
      <c r="Y12" s="316">
        <v>0.007453703703703703</v>
      </c>
      <c r="Z12" s="328">
        <v>46</v>
      </c>
      <c r="AA12" s="314">
        <v>49</v>
      </c>
      <c r="AB12" s="331" t="s">
        <v>3</v>
      </c>
      <c r="AC12" s="330">
        <v>64</v>
      </c>
      <c r="AD12" s="324" t="s">
        <v>52</v>
      </c>
      <c r="AE12" s="324">
        <v>58</v>
      </c>
      <c r="AF12" s="309">
        <v>16.4</v>
      </c>
      <c r="AG12" s="318">
        <v>36</v>
      </c>
      <c r="AH12" s="307" t="s">
        <v>478</v>
      </c>
      <c r="AI12" s="332">
        <v>19</v>
      </c>
      <c r="AJ12" s="336">
        <v>21</v>
      </c>
      <c r="AK12" s="364">
        <v>256</v>
      </c>
    </row>
    <row r="13" spans="1:37" ht="12.75">
      <c r="A13" s="320">
        <v>97</v>
      </c>
      <c r="B13" s="319">
        <v>6.8</v>
      </c>
      <c r="C13" s="318">
        <v>10.8</v>
      </c>
      <c r="D13" s="317">
        <v>0.0017708333333333332</v>
      </c>
      <c r="E13" s="317">
        <v>0.0037962962962962963</v>
      </c>
      <c r="F13" s="316">
        <v>0.0059722222222222225</v>
      </c>
      <c r="G13" s="328">
        <v>70.5</v>
      </c>
      <c r="H13" s="327">
        <v>97</v>
      </c>
      <c r="I13" s="390">
        <v>29</v>
      </c>
      <c r="J13" s="334" t="s">
        <v>3</v>
      </c>
      <c r="K13" s="324" t="s">
        <v>360</v>
      </c>
      <c r="L13" s="373" t="s">
        <v>3</v>
      </c>
      <c r="M13" s="309">
        <v>11.3</v>
      </c>
      <c r="N13" s="318">
        <v>24.6</v>
      </c>
      <c r="O13" s="380" t="s">
        <v>477</v>
      </c>
      <c r="P13" s="386">
        <v>47</v>
      </c>
      <c r="Q13" s="371">
        <v>62</v>
      </c>
      <c r="R13" s="324" t="s">
        <v>476</v>
      </c>
      <c r="T13" s="320">
        <v>47</v>
      </c>
      <c r="U13" s="319" t="s">
        <v>3</v>
      </c>
      <c r="V13" s="318" t="s">
        <v>3</v>
      </c>
      <c r="W13" s="317">
        <v>0.002349537037037037</v>
      </c>
      <c r="X13" s="317">
        <v>0.004826388888888889</v>
      </c>
      <c r="Y13" s="316">
        <v>0.0075</v>
      </c>
      <c r="Z13" s="328">
        <v>45.5</v>
      </c>
      <c r="AA13" s="314">
        <v>48.5</v>
      </c>
      <c r="AB13" s="331" t="s">
        <v>3</v>
      </c>
      <c r="AC13" s="334" t="s">
        <v>3</v>
      </c>
      <c r="AD13" s="324" t="s">
        <v>3</v>
      </c>
      <c r="AE13" s="324">
        <v>57</v>
      </c>
      <c r="AF13" s="309">
        <v>16.6</v>
      </c>
      <c r="AG13" s="318">
        <v>36.5</v>
      </c>
      <c r="AH13" s="307" t="s">
        <v>475</v>
      </c>
      <c r="AI13" s="332" t="s">
        <v>3</v>
      </c>
      <c r="AJ13" s="369" t="s">
        <v>3</v>
      </c>
      <c r="AK13" s="364">
        <v>254</v>
      </c>
    </row>
    <row r="14" spans="1:37" ht="12.75">
      <c r="A14" s="320">
        <v>96</v>
      </c>
      <c r="B14" s="319" t="s">
        <v>3</v>
      </c>
      <c r="C14" s="318" t="s">
        <v>3</v>
      </c>
      <c r="D14" s="317">
        <v>0.0017824074074074072</v>
      </c>
      <c r="E14" s="317">
        <v>0.0038078703703703707</v>
      </c>
      <c r="F14" s="316">
        <v>0.00599537037037037</v>
      </c>
      <c r="G14" s="328">
        <v>70</v>
      </c>
      <c r="H14" s="327">
        <v>96</v>
      </c>
      <c r="I14" s="326" t="s">
        <v>3</v>
      </c>
      <c r="J14" s="330">
        <v>88</v>
      </c>
      <c r="K14" s="324" t="s">
        <v>3</v>
      </c>
      <c r="L14" s="324" t="s">
        <v>374</v>
      </c>
      <c r="M14" s="309">
        <v>11.4</v>
      </c>
      <c r="N14" s="318">
        <v>24.8</v>
      </c>
      <c r="O14" s="380" t="s">
        <v>474</v>
      </c>
      <c r="P14" s="388">
        <v>46</v>
      </c>
      <c r="Q14" s="371">
        <v>61</v>
      </c>
      <c r="R14" s="324" t="s">
        <v>473</v>
      </c>
      <c r="T14" s="320">
        <v>46</v>
      </c>
      <c r="U14" s="319">
        <v>8.6</v>
      </c>
      <c r="V14" s="318">
        <v>13.2</v>
      </c>
      <c r="W14" s="317">
        <v>0.002361111111111111</v>
      </c>
      <c r="X14" s="317">
        <v>0.004861111111111111</v>
      </c>
      <c r="Y14" s="316">
        <v>0.007546296296296297</v>
      </c>
      <c r="Z14" s="328">
        <v>45</v>
      </c>
      <c r="AA14" s="314">
        <v>48</v>
      </c>
      <c r="AB14" s="331" t="s">
        <v>27</v>
      </c>
      <c r="AC14" s="330">
        <v>63</v>
      </c>
      <c r="AD14" s="324" t="s">
        <v>53</v>
      </c>
      <c r="AE14" s="324">
        <v>56</v>
      </c>
      <c r="AF14" s="309">
        <v>16.8</v>
      </c>
      <c r="AG14" s="318">
        <v>37</v>
      </c>
      <c r="AH14" s="307" t="s">
        <v>472</v>
      </c>
      <c r="AI14" s="332">
        <v>18</v>
      </c>
      <c r="AJ14" s="336">
        <v>20</v>
      </c>
      <c r="AK14" s="364">
        <v>252</v>
      </c>
    </row>
    <row r="15" spans="1:37" ht="12.75">
      <c r="A15" s="320">
        <v>95</v>
      </c>
      <c r="B15" s="318" t="s">
        <v>3</v>
      </c>
      <c r="C15" s="318" t="s">
        <v>3</v>
      </c>
      <c r="D15" s="317">
        <v>0.0017939814814814815</v>
      </c>
      <c r="E15" s="317">
        <v>0.0038194444444444443</v>
      </c>
      <c r="F15" s="316">
        <v>0.006018518518518518</v>
      </c>
      <c r="G15" s="328">
        <v>69.5</v>
      </c>
      <c r="H15" s="327">
        <v>95</v>
      </c>
      <c r="I15" s="326" t="s">
        <v>3</v>
      </c>
      <c r="J15" s="334" t="s">
        <v>3</v>
      </c>
      <c r="K15" s="324" t="s">
        <v>3</v>
      </c>
      <c r="L15" s="373" t="s">
        <v>3</v>
      </c>
      <c r="M15" s="309">
        <v>11.5</v>
      </c>
      <c r="N15" s="361">
        <v>25</v>
      </c>
      <c r="O15" s="380" t="s">
        <v>471</v>
      </c>
      <c r="P15" s="388">
        <v>45</v>
      </c>
      <c r="Q15" s="371">
        <v>60</v>
      </c>
      <c r="R15" s="324" t="s">
        <v>470</v>
      </c>
      <c r="T15" s="320">
        <v>45</v>
      </c>
      <c r="U15" s="319" t="s">
        <v>3</v>
      </c>
      <c r="V15" s="318" t="s">
        <v>3</v>
      </c>
      <c r="W15" s="317">
        <v>0.002372685185185185</v>
      </c>
      <c r="X15" s="317">
        <v>0.004895833333333333</v>
      </c>
      <c r="Y15" s="316">
        <v>0.007592592592592593</v>
      </c>
      <c r="Z15" s="328">
        <v>44.5</v>
      </c>
      <c r="AA15" s="314">
        <v>47.5</v>
      </c>
      <c r="AB15" s="331" t="s">
        <v>3</v>
      </c>
      <c r="AC15" s="334" t="s">
        <v>3</v>
      </c>
      <c r="AD15" s="324" t="s">
        <v>3</v>
      </c>
      <c r="AE15" s="324">
        <v>55</v>
      </c>
      <c r="AF15" s="309">
        <v>17</v>
      </c>
      <c r="AG15" s="318">
        <v>37.5</v>
      </c>
      <c r="AH15" s="307" t="s">
        <v>469</v>
      </c>
      <c r="AI15" s="379" t="s">
        <v>3</v>
      </c>
      <c r="AJ15" s="306" t="s">
        <v>3</v>
      </c>
      <c r="AK15" s="360">
        <v>250</v>
      </c>
    </row>
    <row r="16" spans="1:37" ht="12.75">
      <c r="A16" s="320">
        <v>94</v>
      </c>
      <c r="B16" s="319">
        <v>6.9</v>
      </c>
      <c r="C16" s="336">
        <v>10.9</v>
      </c>
      <c r="D16" s="317">
        <v>0.0018055555555555557</v>
      </c>
      <c r="E16" s="317">
        <v>0.0038310185185185183</v>
      </c>
      <c r="F16" s="316">
        <v>0.0060416666666666665</v>
      </c>
      <c r="G16" s="328">
        <v>69</v>
      </c>
      <c r="H16" s="327">
        <v>94</v>
      </c>
      <c r="I16" s="333">
        <v>28</v>
      </c>
      <c r="J16" s="330">
        <v>87</v>
      </c>
      <c r="K16" s="324" t="s">
        <v>357</v>
      </c>
      <c r="L16" s="324" t="s">
        <v>371</v>
      </c>
      <c r="M16" s="309">
        <v>11.6</v>
      </c>
      <c r="N16" s="318">
        <v>25.2</v>
      </c>
      <c r="O16" s="389" t="s">
        <v>468</v>
      </c>
      <c r="P16" s="386">
        <v>44</v>
      </c>
      <c r="Q16" s="371">
        <v>59</v>
      </c>
      <c r="R16" s="324" t="s">
        <v>467</v>
      </c>
      <c r="T16" s="320">
        <v>44</v>
      </c>
      <c r="U16" s="319">
        <v>8.7</v>
      </c>
      <c r="V16" s="318">
        <v>13.3</v>
      </c>
      <c r="W16" s="317">
        <v>0.002384259259259259</v>
      </c>
      <c r="X16" s="317">
        <v>0.004930555555555555</v>
      </c>
      <c r="Y16" s="316">
        <v>0.007638888888888889</v>
      </c>
      <c r="Z16" s="328">
        <v>44</v>
      </c>
      <c r="AA16" s="314">
        <v>47</v>
      </c>
      <c r="AB16" s="331" t="s">
        <v>3</v>
      </c>
      <c r="AC16" s="330">
        <v>62</v>
      </c>
      <c r="AD16" s="324" t="s">
        <v>54</v>
      </c>
      <c r="AE16" s="324">
        <v>54</v>
      </c>
      <c r="AF16" s="309">
        <v>17.2</v>
      </c>
      <c r="AG16" s="318">
        <v>38</v>
      </c>
      <c r="AH16" s="307" t="s">
        <v>466</v>
      </c>
      <c r="AI16" s="379">
        <v>17</v>
      </c>
      <c r="AJ16" s="370">
        <v>19</v>
      </c>
      <c r="AK16" s="305">
        <v>248</v>
      </c>
    </row>
    <row r="17" spans="1:37" ht="12.75">
      <c r="A17" s="320">
        <v>93</v>
      </c>
      <c r="B17" s="319" t="s">
        <v>3</v>
      </c>
      <c r="C17" s="319" t="s">
        <v>3</v>
      </c>
      <c r="D17" s="317">
        <v>0.0018171296296296297</v>
      </c>
      <c r="E17" s="317">
        <v>0.0038425925925925923</v>
      </c>
      <c r="F17" s="316">
        <v>0.0060648148148148145</v>
      </c>
      <c r="G17" s="328">
        <v>68.5</v>
      </c>
      <c r="H17" s="327">
        <v>93</v>
      </c>
      <c r="I17" s="326" t="s">
        <v>3</v>
      </c>
      <c r="J17" s="334" t="s">
        <v>3</v>
      </c>
      <c r="K17" s="324" t="s">
        <v>3</v>
      </c>
      <c r="L17" s="373" t="s">
        <v>3</v>
      </c>
      <c r="M17" s="309">
        <v>11.7</v>
      </c>
      <c r="N17" s="318">
        <v>25.4</v>
      </c>
      <c r="O17" s="380" t="s">
        <v>465</v>
      </c>
      <c r="P17" s="388">
        <v>43</v>
      </c>
      <c r="Q17" s="371">
        <v>58</v>
      </c>
      <c r="R17" s="324" t="s">
        <v>464</v>
      </c>
      <c r="T17" s="320">
        <v>43</v>
      </c>
      <c r="U17" s="319" t="s">
        <v>3</v>
      </c>
      <c r="V17" s="318" t="s">
        <v>3</v>
      </c>
      <c r="W17" s="317">
        <v>0.0023958333333333336</v>
      </c>
      <c r="X17" s="317">
        <v>0.004965277777777778</v>
      </c>
      <c r="Y17" s="316">
        <v>0.007685185185185185</v>
      </c>
      <c r="Z17" s="328">
        <v>43.5</v>
      </c>
      <c r="AA17" s="314">
        <v>46.5</v>
      </c>
      <c r="AB17" s="331" t="s">
        <v>30</v>
      </c>
      <c r="AC17" s="334" t="s">
        <v>3</v>
      </c>
      <c r="AD17" s="324" t="s">
        <v>3</v>
      </c>
      <c r="AE17" s="324">
        <v>53</v>
      </c>
      <c r="AF17" s="309">
        <v>17.4</v>
      </c>
      <c r="AG17" s="318">
        <v>38.5</v>
      </c>
      <c r="AH17" s="307" t="s">
        <v>463</v>
      </c>
      <c r="AI17" s="379" t="s">
        <v>3</v>
      </c>
      <c r="AJ17" s="306" t="s">
        <v>3</v>
      </c>
      <c r="AK17" s="364">
        <v>246</v>
      </c>
    </row>
    <row r="18" spans="1:37" ht="12.75">
      <c r="A18" s="320">
        <v>92</v>
      </c>
      <c r="B18" s="319" t="s">
        <v>3</v>
      </c>
      <c r="C18" s="318" t="s">
        <v>3</v>
      </c>
      <c r="D18" s="317">
        <v>0.0018287037037037037</v>
      </c>
      <c r="E18" s="317">
        <v>0.0038541666666666668</v>
      </c>
      <c r="F18" s="316">
        <v>0.006087962962962964</v>
      </c>
      <c r="G18" s="328">
        <v>68</v>
      </c>
      <c r="H18" s="327">
        <v>92</v>
      </c>
      <c r="I18" s="326" t="s">
        <v>3</v>
      </c>
      <c r="J18" s="330">
        <v>86</v>
      </c>
      <c r="K18" s="324" t="s">
        <v>3</v>
      </c>
      <c r="L18" s="324" t="s">
        <v>366</v>
      </c>
      <c r="M18" s="309">
        <v>11.8</v>
      </c>
      <c r="N18" s="318">
        <v>25.6</v>
      </c>
      <c r="O18" s="380" t="s">
        <v>462</v>
      </c>
      <c r="P18" s="388">
        <v>42</v>
      </c>
      <c r="Q18" s="371">
        <v>57</v>
      </c>
      <c r="R18" s="387" t="s">
        <v>461</v>
      </c>
      <c r="T18" s="320">
        <v>42</v>
      </c>
      <c r="U18" s="351">
        <v>8.8</v>
      </c>
      <c r="V18" s="318">
        <v>13.4</v>
      </c>
      <c r="W18" s="317">
        <v>0.0024074074074074076</v>
      </c>
      <c r="X18" s="317">
        <v>0.005</v>
      </c>
      <c r="Y18" s="316">
        <v>0.0077314814814814815</v>
      </c>
      <c r="Z18" s="328">
        <v>43</v>
      </c>
      <c r="AA18" s="314">
        <v>46</v>
      </c>
      <c r="AB18" s="331" t="s">
        <v>3</v>
      </c>
      <c r="AC18" s="330">
        <v>61</v>
      </c>
      <c r="AD18" s="387" t="s">
        <v>55</v>
      </c>
      <c r="AE18" s="387">
        <v>52</v>
      </c>
      <c r="AF18" s="309">
        <v>17.6</v>
      </c>
      <c r="AG18" s="318">
        <v>39</v>
      </c>
      <c r="AH18" s="307" t="s">
        <v>460</v>
      </c>
      <c r="AI18" s="379">
        <v>16</v>
      </c>
      <c r="AJ18" s="370">
        <v>18</v>
      </c>
      <c r="AK18" s="305">
        <v>244</v>
      </c>
    </row>
    <row r="19" spans="1:37" ht="12.75">
      <c r="A19" s="320">
        <v>91</v>
      </c>
      <c r="B19" s="319">
        <v>7</v>
      </c>
      <c r="C19" s="314">
        <v>11</v>
      </c>
      <c r="D19" s="317">
        <v>0.0018402777777777777</v>
      </c>
      <c r="E19" s="317">
        <v>0.0038657407407407408</v>
      </c>
      <c r="F19" s="316">
        <v>0.006111111111111111</v>
      </c>
      <c r="G19" s="328">
        <v>67.5</v>
      </c>
      <c r="H19" s="327">
        <v>91</v>
      </c>
      <c r="I19" s="333">
        <v>27</v>
      </c>
      <c r="J19" s="334" t="s">
        <v>3</v>
      </c>
      <c r="K19" s="324" t="s">
        <v>356</v>
      </c>
      <c r="L19" s="373" t="s">
        <v>3</v>
      </c>
      <c r="M19" s="309">
        <v>11.9</v>
      </c>
      <c r="N19" s="318">
        <v>25.8</v>
      </c>
      <c r="O19" s="380" t="s">
        <v>459</v>
      </c>
      <c r="P19" s="386">
        <v>41</v>
      </c>
      <c r="Q19" s="371">
        <v>56</v>
      </c>
      <c r="R19" s="324" t="s">
        <v>458</v>
      </c>
      <c r="T19" s="320">
        <v>41</v>
      </c>
      <c r="U19" s="319" t="s">
        <v>3</v>
      </c>
      <c r="V19" s="318" t="s">
        <v>3</v>
      </c>
      <c r="W19" s="317">
        <v>0.0024189814814814816</v>
      </c>
      <c r="X19" s="317">
        <v>0.0050347222222222225</v>
      </c>
      <c r="Y19" s="316">
        <v>0.007777777777777777</v>
      </c>
      <c r="Z19" s="328">
        <v>42.5</v>
      </c>
      <c r="AA19" s="314">
        <v>45.5</v>
      </c>
      <c r="AB19" s="331" t="s">
        <v>3</v>
      </c>
      <c r="AC19" s="334" t="s">
        <v>3</v>
      </c>
      <c r="AD19" s="324" t="s">
        <v>3</v>
      </c>
      <c r="AE19" s="324">
        <v>51</v>
      </c>
      <c r="AF19" s="309">
        <v>17.8</v>
      </c>
      <c r="AG19" s="318">
        <v>39.5</v>
      </c>
      <c r="AH19" s="307" t="s">
        <v>457</v>
      </c>
      <c r="AI19" s="379" t="s">
        <v>3</v>
      </c>
      <c r="AJ19" s="306" t="s">
        <v>3</v>
      </c>
      <c r="AK19" s="364">
        <v>242</v>
      </c>
    </row>
    <row r="20" spans="1:37" s="338" customFormat="1" ht="12.75">
      <c r="A20" s="352">
        <v>90</v>
      </c>
      <c r="B20" s="319" t="s">
        <v>3</v>
      </c>
      <c r="C20" s="318" t="s">
        <v>3</v>
      </c>
      <c r="D20" s="349">
        <v>0.0018518518518518517</v>
      </c>
      <c r="E20" s="349">
        <v>0.0038773148148148143</v>
      </c>
      <c r="F20" s="348">
        <v>0.0061342592592592594</v>
      </c>
      <c r="G20" s="347">
        <v>67</v>
      </c>
      <c r="H20" s="357">
        <v>90</v>
      </c>
      <c r="I20" s="385" t="s">
        <v>3</v>
      </c>
      <c r="J20" s="345">
        <v>85</v>
      </c>
      <c r="K20" s="324" t="s">
        <v>3</v>
      </c>
      <c r="L20" s="324" t="s">
        <v>362</v>
      </c>
      <c r="M20" s="343">
        <v>12</v>
      </c>
      <c r="N20" s="356">
        <v>26</v>
      </c>
      <c r="O20" s="384" t="s">
        <v>456</v>
      </c>
      <c r="P20" s="354">
        <v>40</v>
      </c>
      <c r="Q20" s="376">
        <v>55</v>
      </c>
      <c r="R20" s="344">
        <v>330</v>
      </c>
      <c r="T20" s="352">
        <v>40</v>
      </c>
      <c r="U20" s="319">
        <v>8.9</v>
      </c>
      <c r="V20" s="350">
        <v>13.5</v>
      </c>
      <c r="W20" s="383">
        <v>0.0024305555555555556</v>
      </c>
      <c r="X20" s="349">
        <v>0.005069444444444444</v>
      </c>
      <c r="Y20" s="348">
        <v>0.007824074074074075</v>
      </c>
      <c r="Z20" s="347">
        <v>42</v>
      </c>
      <c r="AA20" s="346">
        <v>45</v>
      </c>
      <c r="AB20" s="382" t="s">
        <v>33</v>
      </c>
      <c r="AC20" s="345">
        <v>60</v>
      </c>
      <c r="AD20" s="344" t="s">
        <v>1</v>
      </c>
      <c r="AE20" s="344">
        <v>50</v>
      </c>
      <c r="AF20" s="343">
        <v>18</v>
      </c>
      <c r="AG20" s="350">
        <v>40</v>
      </c>
      <c r="AH20" s="341" t="s">
        <v>455</v>
      </c>
      <c r="AI20" s="339">
        <v>15</v>
      </c>
      <c r="AJ20" s="375">
        <v>17</v>
      </c>
      <c r="AK20" s="366">
        <v>240</v>
      </c>
    </row>
    <row r="21" spans="1:37" ht="12.75">
      <c r="A21" s="320">
        <v>89</v>
      </c>
      <c r="B21" s="319" t="s">
        <v>3</v>
      </c>
      <c r="C21" s="318" t="s">
        <v>3</v>
      </c>
      <c r="D21" s="317">
        <v>0.0018634259259259261</v>
      </c>
      <c r="E21" s="317">
        <v>0.0038888888888888883</v>
      </c>
      <c r="F21" s="316">
        <v>0.0061574074074074074</v>
      </c>
      <c r="G21" s="328">
        <v>66.5</v>
      </c>
      <c r="H21" s="327">
        <v>89</v>
      </c>
      <c r="I21" s="326" t="s">
        <v>3</v>
      </c>
      <c r="J21" s="334" t="s">
        <v>3</v>
      </c>
      <c r="K21" s="324" t="s">
        <v>3</v>
      </c>
      <c r="L21" s="373" t="s">
        <v>3</v>
      </c>
      <c r="M21" s="309">
        <v>12.1</v>
      </c>
      <c r="N21" s="318">
        <v>26.2</v>
      </c>
      <c r="O21" s="380" t="s">
        <v>454</v>
      </c>
      <c r="P21" s="332" t="s">
        <v>3</v>
      </c>
      <c r="Q21" s="364">
        <v>54</v>
      </c>
      <c r="R21" s="381">
        <v>329</v>
      </c>
      <c r="T21" s="320">
        <v>39</v>
      </c>
      <c r="U21" s="319" t="s">
        <v>3</v>
      </c>
      <c r="V21" s="318" t="s">
        <v>3</v>
      </c>
      <c r="W21" s="317">
        <v>0.0024421296296296296</v>
      </c>
      <c r="X21" s="317">
        <v>0.005104166666666667</v>
      </c>
      <c r="Y21" s="316">
        <v>0.007870370370370371</v>
      </c>
      <c r="Z21" s="328">
        <v>41.5</v>
      </c>
      <c r="AA21" s="314">
        <v>44.5</v>
      </c>
      <c r="AB21" s="331" t="s">
        <v>3</v>
      </c>
      <c r="AC21" s="330">
        <v>59</v>
      </c>
      <c r="AD21" s="381" t="s">
        <v>3</v>
      </c>
      <c r="AE21" s="381">
        <v>49</v>
      </c>
      <c r="AF21" s="309">
        <v>18.3</v>
      </c>
      <c r="AG21" s="318">
        <v>41</v>
      </c>
      <c r="AH21" s="307" t="s">
        <v>453</v>
      </c>
      <c r="AI21" s="379" t="s">
        <v>3</v>
      </c>
      <c r="AJ21" s="306" t="s">
        <v>3</v>
      </c>
      <c r="AK21" s="364">
        <v>238</v>
      </c>
    </row>
    <row r="22" spans="1:37" ht="12.75">
      <c r="A22" s="320">
        <v>88</v>
      </c>
      <c r="B22" s="319">
        <v>7.1</v>
      </c>
      <c r="C22" s="336">
        <v>11.1</v>
      </c>
      <c r="D22" s="317">
        <v>0.001875</v>
      </c>
      <c r="E22" s="317">
        <v>0.003900462962962963</v>
      </c>
      <c r="F22" s="316">
        <v>0.006180555555555556</v>
      </c>
      <c r="G22" s="328">
        <v>66</v>
      </c>
      <c r="H22" s="327">
        <v>88</v>
      </c>
      <c r="I22" s="333">
        <v>26</v>
      </c>
      <c r="J22" s="330">
        <v>84</v>
      </c>
      <c r="K22" s="324" t="s">
        <v>354</v>
      </c>
      <c r="L22" s="324" t="s">
        <v>359</v>
      </c>
      <c r="M22" s="309">
        <v>12.2</v>
      </c>
      <c r="N22" s="318">
        <v>26.4</v>
      </c>
      <c r="O22" s="380" t="s">
        <v>452</v>
      </c>
      <c r="P22" s="332">
        <v>39</v>
      </c>
      <c r="Q22" s="305">
        <v>53</v>
      </c>
      <c r="R22" s="324">
        <v>328</v>
      </c>
      <c r="T22" s="320">
        <v>38</v>
      </c>
      <c r="U22" s="319">
        <v>9</v>
      </c>
      <c r="V22" s="318">
        <v>13.6</v>
      </c>
      <c r="W22" s="317">
        <v>0.0024537037037037036</v>
      </c>
      <c r="X22" s="317">
        <v>0.005138888888888889</v>
      </c>
      <c r="Y22" s="316">
        <v>0.007916666666666667</v>
      </c>
      <c r="Z22" s="328">
        <v>41</v>
      </c>
      <c r="AA22" s="314">
        <v>44</v>
      </c>
      <c r="AB22" s="331" t="s">
        <v>3</v>
      </c>
      <c r="AC22" s="330">
        <v>58</v>
      </c>
      <c r="AD22" s="324" t="s">
        <v>4</v>
      </c>
      <c r="AE22" s="324">
        <v>48</v>
      </c>
      <c r="AF22" s="309">
        <v>18.6</v>
      </c>
      <c r="AG22" s="318">
        <v>42</v>
      </c>
      <c r="AH22" s="307" t="s">
        <v>451</v>
      </c>
      <c r="AI22" s="379">
        <v>14</v>
      </c>
      <c r="AJ22" s="370">
        <v>16</v>
      </c>
      <c r="AK22" s="305">
        <v>236</v>
      </c>
    </row>
    <row r="23" spans="1:37" ht="12.75">
      <c r="A23" s="320">
        <v>87</v>
      </c>
      <c r="B23" s="319" t="s">
        <v>3</v>
      </c>
      <c r="C23" s="318" t="s">
        <v>3</v>
      </c>
      <c r="D23" s="317">
        <v>0.0018865740740740742</v>
      </c>
      <c r="E23" s="317">
        <v>0.003912037037037037</v>
      </c>
      <c r="F23" s="316">
        <v>0.006203703703703704</v>
      </c>
      <c r="G23" s="328">
        <v>65.5</v>
      </c>
      <c r="H23" s="327">
        <v>87</v>
      </c>
      <c r="I23" s="326" t="s">
        <v>3</v>
      </c>
      <c r="J23" s="334" t="s">
        <v>3</v>
      </c>
      <c r="K23" s="324" t="s">
        <v>3</v>
      </c>
      <c r="L23" s="373" t="s">
        <v>3</v>
      </c>
      <c r="M23" s="309">
        <v>12.3</v>
      </c>
      <c r="N23" s="318">
        <v>26.6</v>
      </c>
      <c r="O23" s="380" t="s">
        <v>450</v>
      </c>
      <c r="P23" s="332" t="s">
        <v>3</v>
      </c>
      <c r="Q23" s="305">
        <v>52</v>
      </c>
      <c r="R23" s="324">
        <v>327</v>
      </c>
      <c r="T23" s="320">
        <v>37</v>
      </c>
      <c r="U23" s="319" t="s">
        <v>3</v>
      </c>
      <c r="V23" s="318" t="s">
        <v>3</v>
      </c>
      <c r="W23" s="317">
        <v>0.0024652777777777776</v>
      </c>
      <c r="X23" s="317">
        <v>0.0051736111111111115</v>
      </c>
      <c r="Y23" s="316">
        <v>0.007962962962962963</v>
      </c>
      <c r="Z23" s="328">
        <v>40.5</v>
      </c>
      <c r="AA23" s="314">
        <v>43.5</v>
      </c>
      <c r="AB23" s="331" t="s">
        <v>35</v>
      </c>
      <c r="AC23" s="330">
        <v>57</v>
      </c>
      <c r="AD23" s="324" t="s">
        <v>3</v>
      </c>
      <c r="AE23" s="324">
        <v>47</v>
      </c>
      <c r="AF23" s="309">
        <v>19</v>
      </c>
      <c r="AG23" s="318">
        <v>43</v>
      </c>
      <c r="AH23" s="307" t="s">
        <v>449</v>
      </c>
      <c r="AI23" s="379" t="s">
        <v>3</v>
      </c>
      <c r="AJ23" s="306" t="s">
        <v>3</v>
      </c>
      <c r="AK23" s="364">
        <v>234</v>
      </c>
    </row>
    <row r="24" spans="1:37" ht="12.75">
      <c r="A24" s="320">
        <v>86</v>
      </c>
      <c r="B24" s="319" t="s">
        <v>3</v>
      </c>
      <c r="C24" s="318">
        <v>11.2</v>
      </c>
      <c r="D24" s="317">
        <v>0.0018981481481481482</v>
      </c>
      <c r="E24" s="317">
        <v>0.003923611111111111</v>
      </c>
      <c r="F24" s="316">
        <v>0.0062268518518518515</v>
      </c>
      <c r="G24" s="328">
        <v>65</v>
      </c>
      <c r="H24" s="327">
        <v>86</v>
      </c>
      <c r="I24" s="326" t="s">
        <v>3</v>
      </c>
      <c r="J24" s="330">
        <v>83</v>
      </c>
      <c r="K24" s="324" t="s">
        <v>3</v>
      </c>
      <c r="L24" s="324" t="s">
        <v>355</v>
      </c>
      <c r="M24" s="309">
        <v>12.4</v>
      </c>
      <c r="N24" s="318">
        <v>26.8</v>
      </c>
      <c r="O24" s="323">
        <v>0.0006944444444444445</v>
      </c>
      <c r="P24" s="332">
        <v>38</v>
      </c>
      <c r="Q24" s="305">
        <v>51</v>
      </c>
      <c r="R24" s="324">
        <v>326</v>
      </c>
      <c r="T24" s="320">
        <v>36</v>
      </c>
      <c r="U24" s="319">
        <v>9.1</v>
      </c>
      <c r="V24" s="318">
        <v>13.7</v>
      </c>
      <c r="W24" s="317">
        <v>0.0024768518518518516</v>
      </c>
      <c r="X24" s="317">
        <v>0.005208333333333333</v>
      </c>
      <c r="Y24" s="316">
        <v>0.00800925925925926</v>
      </c>
      <c r="Z24" s="328">
        <v>40</v>
      </c>
      <c r="AA24" s="314">
        <v>43</v>
      </c>
      <c r="AB24" s="331" t="s">
        <v>3</v>
      </c>
      <c r="AC24" s="330">
        <v>56</v>
      </c>
      <c r="AD24" s="324" t="s">
        <v>5</v>
      </c>
      <c r="AE24" s="324">
        <v>46</v>
      </c>
      <c r="AF24" s="309">
        <v>19.4</v>
      </c>
      <c r="AG24" s="318">
        <v>44</v>
      </c>
      <c r="AH24" s="307" t="s">
        <v>448</v>
      </c>
      <c r="AI24" s="379">
        <v>13</v>
      </c>
      <c r="AJ24" s="370">
        <v>15</v>
      </c>
      <c r="AK24" s="305">
        <v>232</v>
      </c>
    </row>
    <row r="25" spans="1:37" ht="12.75">
      <c r="A25" s="320">
        <v>85</v>
      </c>
      <c r="B25" s="319">
        <v>7.2</v>
      </c>
      <c r="C25" s="336" t="s">
        <v>3</v>
      </c>
      <c r="D25" s="317">
        <v>0.0019097222222222222</v>
      </c>
      <c r="E25" s="317">
        <v>0.003935185185185186</v>
      </c>
      <c r="F25" s="316">
        <v>0.00625</v>
      </c>
      <c r="G25" s="328">
        <v>64.5</v>
      </c>
      <c r="H25" s="327">
        <v>85</v>
      </c>
      <c r="I25" s="333">
        <v>25</v>
      </c>
      <c r="J25" s="334" t="s">
        <v>3</v>
      </c>
      <c r="K25" s="324" t="s">
        <v>353</v>
      </c>
      <c r="L25" s="373" t="s">
        <v>3</v>
      </c>
      <c r="M25" s="309">
        <v>12.5</v>
      </c>
      <c r="N25" s="361">
        <v>27</v>
      </c>
      <c r="O25" s="323">
        <v>0.0007002314814814815</v>
      </c>
      <c r="P25" s="332" t="s">
        <v>3</v>
      </c>
      <c r="Q25" s="305">
        <v>50</v>
      </c>
      <c r="R25" s="324">
        <v>325</v>
      </c>
      <c r="T25" s="320">
        <v>35</v>
      </c>
      <c r="U25" s="319" t="s">
        <v>3</v>
      </c>
      <c r="V25" s="318" t="s">
        <v>3</v>
      </c>
      <c r="W25" s="317">
        <v>0.002488425925925926</v>
      </c>
      <c r="X25" s="317">
        <v>0.0052430555555555555</v>
      </c>
      <c r="Y25" s="316">
        <v>0.008055555555555555</v>
      </c>
      <c r="Z25" s="328">
        <v>39.5</v>
      </c>
      <c r="AA25" s="314">
        <v>42.5</v>
      </c>
      <c r="AB25" s="331" t="s">
        <v>3</v>
      </c>
      <c r="AC25" s="330">
        <v>55</v>
      </c>
      <c r="AD25" s="324" t="s">
        <v>3</v>
      </c>
      <c r="AE25" s="324">
        <v>45</v>
      </c>
      <c r="AF25" s="309">
        <v>19.8</v>
      </c>
      <c r="AG25" s="318">
        <v>45</v>
      </c>
      <c r="AH25" s="307" t="s">
        <v>447</v>
      </c>
      <c r="AI25" s="379" t="s">
        <v>3</v>
      </c>
      <c r="AJ25" s="306" t="s">
        <v>3</v>
      </c>
      <c r="AK25" s="360">
        <v>230</v>
      </c>
    </row>
    <row r="26" spans="1:37" ht="12.75">
      <c r="A26" s="320">
        <v>84</v>
      </c>
      <c r="B26" s="319" t="s">
        <v>3</v>
      </c>
      <c r="C26" s="318">
        <v>11.3</v>
      </c>
      <c r="D26" s="317">
        <v>0.0019212962962962962</v>
      </c>
      <c r="E26" s="317">
        <v>0.003958333333333334</v>
      </c>
      <c r="F26" s="316">
        <v>0.006273148148148148</v>
      </c>
      <c r="G26" s="328">
        <v>64</v>
      </c>
      <c r="H26" s="327">
        <v>84</v>
      </c>
      <c r="I26" s="326" t="s">
        <v>3</v>
      </c>
      <c r="J26" s="330">
        <v>82</v>
      </c>
      <c r="K26" s="324" t="s">
        <v>3</v>
      </c>
      <c r="L26" s="324" t="s">
        <v>352</v>
      </c>
      <c r="M26" s="309">
        <v>12.6</v>
      </c>
      <c r="N26" s="318">
        <v>27.2</v>
      </c>
      <c r="O26" s="359">
        <v>0.0007060185185185185</v>
      </c>
      <c r="P26" s="332">
        <v>37</v>
      </c>
      <c r="Q26" s="305">
        <v>49</v>
      </c>
      <c r="R26" s="324">
        <v>324</v>
      </c>
      <c r="T26" s="320">
        <v>34</v>
      </c>
      <c r="U26" s="319">
        <v>9.2</v>
      </c>
      <c r="V26" s="318">
        <v>13.8</v>
      </c>
      <c r="W26" s="317">
        <v>0.0025</v>
      </c>
      <c r="X26" s="317">
        <v>0.005277777777777777</v>
      </c>
      <c r="Y26" s="316">
        <v>0.008101851851851851</v>
      </c>
      <c r="Z26" s="328">
        <v>39</v>
      </c>
      <c r="AA26" s="314">
        <v>42</v>
      </c>
      <c r="AB26" s="331" t="s">
        <v>37</v>
      </c>
      <c r="AC26" s="330">
        <v>54</v>
      </c>
      <c r="AD26" s="324" t="s">
        <v>6</v>
      </c>
      <c r="AE26" s="324">
        <v>44</v>
      </c>
      <c r="AF26" s="309">
        <v>20.2</v>
      </c>
      <c r="AG26" s="318">
        <v>46</v>
      </c>
      <c r="AH26" s="307" t="s">
        <v>446</v>
      </c>
      <c r="AI26" s="379">
        <v>12</v>
      </c>
      <c r="AJ26" s="370">
        <v>14</v>
      </c>
      <c r="AK26" s="305">
        <v>228</v>
      </c>
    </row>
    <row r="27" spans="1:37" ht="12.75">
      <c r="A27" s="320">
        <v>83</v>
      </c>
      <c r="B27" s="319" t="s">
        <v>3</v>
      </c>
      <c r="C27" s="318" t="s">
        <v>3</v>
      </c>
      <c r="D27" s="317">
        <v>0.0019328703703703704</v>
      </c>
      <c r="E27" s="378">
        <v>0.003981481481481482</v>
      </c>
      <c r="F27" s="316">
        <v>0.006296296296296296</v>
      </c>
      <c r="G27" s="328">
        <v>63.5</v>
      </c>
      <c r="H27" s="327">
        <v>83</v>
      </c>
      <c r="I27" s="326" t="s">
        <v>3</v>
      </c>
      <c r="J27" s="334" t="s">
        <v>3</v>
      </c>
      <c r="K27" s="324" t="s">
        <v>3</v>
      </c>
      <c r="L27" s="373" t="s">
        <v>3</v>
      </c>
      <c r="M27" s="309">
        <v>12.7</v>
      </c>
      <c r="N27" s="318">
        <v>27.4</v>
      </c>
      <c r="O27" s="323">
        <v>0.0007118055555555555</v>
      </c>
      <c r="P27" s="332" t="s">
        <v>3</v>
      </c>
      <c r="Q27" s="305">
        <v>48</v>
      </c>
      <c r="R27" s="324">
        <v>323</v>
      </c>
      <c r="T27" s="320">
        <v>33</v>
      </c>
      <c r="U27" s="319" t="s">
        <v>3</v>
      </c>
      <c r="V27" s="318" t="s">
        <v>3</v>
      </c>
      <c r="W27" s="317">
        <v>0.002511574074074074</v>
      </c>
      <c r="X27" s="317">
        <v>0.0053125</v>
      </c>
      <c r="Y27" s="316">
        <v>0.008159722222222223</v>
      </c>
      <c r="Z27" s="328">
        <v>38.5</v>
      </c>
      <c r="AA27" s="314">
        <v>41.5</v>
      </c>
      <c r="AB27" s="331" t="s">
        <v>3</v>
      </c>
      <c r="AC27" s="330">
        <v>53</v>
      </c>
      <c r="AD27" s="324" t="s">
        <v>3</v>
      </c>
      <c r="AE27" s="324">
        <v>43</v>
      </c>
      <c r="AF27" s="309">
        <v>20.6</v>
      </c>
      <c r="AG27" s="318">
        <v>47</v>
      </c>
      <c r="AH27" s="307" t="s">
        <v>445</v>
      </c>
      <c r="AI27" s="306" t="s">
        <v>3</v>
      </c>
      <c r="AJ27" s="306" t="s">
        <v>3</v>
      </c>
      <c r="AK27" s="364">
        <v>226</v>
      </c>
    </row>
    <row r="28" spans="1:37" ht="12.75">
      <c r="A28" s="320">
        <v>82</v>
      </c>
      <c r="B28" s="319">
        <v>7.3</v>
      </c>
      <c r="C28" s="336">
        <v>11.4</v>
      </c>
      <c r="D28" s="317">
        <v>0.0019444444444444442</v>
      </c>
      <c r="E28" s="378">
        <v>0.00400462962962963</v>
      </c>
      <c r="F28" s="316">
        <v>0.006319444444444444</v>
      </c>
      <c r="G28" s="328">
        <v>63</v>
      </c>
      <c r="H28" s="327">
        <v>82</v>
      </c>
      <c r="I28" s="333">
        <v>24</v>
      </c>
      <c r="J28" s="330">
        <v>81</v>
      </c>
      <c r="K28" s="324" t="s">
        <v>351</v>
      </c>
      <c r="L28" s="324" t="s">
        <v>350</v>
      </c>
      <c r="M28" s="309">
        <v>12.8</v>
      </c>
      <c r="N28" s="318">
        <v>27.6</v>
      </c>
      <c r="O28" s="359">
        <v>0.0007175925925925927</v>
      </c>
      <c r="P28" s="332">
        <v>36</v>
      </c>
      <c r="Q28" s="305">
        <v>47</v>
      </c>
      <c r="R28" s="324">
        <v>322</v>
      </c>
      <c r="T28" s="320">
        <v>32</v>
      </c>
      <c r="U28" s="351">
        <v>9.3</v>
      </c>
      <c r="V28" s="318">
        <v>13.9</v>
      </c>
      <c r="W28" s="317">
        <v>0.002523148148148148</v>
      </c>
      <c r="X28" s="317">
        <v>0.005347222222222222</v>
      </c>
      <c r="Y28" s="316">
        <v>0.008217592592592594</v>
      </c>
      <c r="Z28" s="328">
        <v>38</v>
      </c>
      <c r="AA28" s="314">
        <v>41</v>
      </c>
      <c r="AB28" s="331" t="s">
        <v>3</v>
      </c>
      <c r="AC28" s="330">
        <v>52</v>
      </c>
      <c r="AD28" s="324" t="s">
        <v>7</v>
      </c>
      <c r="AE28" s="324">
        <v>42</v>
      </c>
      <c r="AF28" s="309">
        <v>21</v>
      </c>
      <c r="AG28" s="369" t="s">
        <v>444</v>
      </c>
      <c r="AH28" s="307" t="s">
        <v>443</v>
      </c>
      <c r="AI28" s="306" t="s">
        <v>3</v>
      </c>
      <c r="AJ28" s="370">
        <v>13</v>
      </c>
      <c r="AK28" s="305">
        <v>224</v>
      </c>
    </row>
    <row r="29" spans="1:37" ht="12.75">
      <c r="A29" s="320">
        <v>81</v>
      </c>
      <c r="B29" s="319" t="s">
        <v>3</v>
      </c>
      <c r="C29" s="318" t="s">
        <v>3</v>
      </c>
      <c r="D29" s="317">
        <v>0.0019560185185185184</v>
      </c>
      <c r="E29" s="378">
        <v>0.004027777777777778</v>
      </c>
      <c r="F29" s="316">
        <v>0.0063425925925925915</v>
      </c>
      <c r="G29" s="328">
        <v>62.5</v>
      </c>
      <c r="H29" s="327">
        <v>81</v>
      </c>
      <c r="I29" s="326" t="s">
        <v>3</v>
      </c>
      <c r="J29" s="334" t="s">
        <v>3</v>
      </c>
      <c r="K29" s="324" t="s">
        <v>3</v>
      </c>
      <c r="L29" s="373" t="s">
        <v>3</v>
      </c>
      <c r="M29" s="309">
        <v>12.9</v>
      </c>
      <c r="N29" s="318">
        <v>27.8</v>
      </c>
      <c r="O29" s="323">
        <v>0.0007233796296296297</v>
      </c>
      <c r="P29" s="332" t="s">
        <v>3</v>
      </c>
      <c r="Q29" s="305">
        <v>46</v>
      </c>
      <c r="R29" s="324">
        <v>321</v>
      </c>
      <c r="T29" s="320">
        <v>31</v>
      </c>
      <c r="U29" s="319" t="s">
        <v>3</v>
      </c>
      <c r="V29" s="318" t="s">
        <v>3</v>
      </c>
      <c r="W29" s="317">
        <v>0.002534722222222222</v>
      </c>
      <c r="X29" s="317">
        <v>0.005393518518518519</v>
      </c>
      <c r="Y29" s="316">
        <v>0.008275462962962962</v>
      </c>
      <c r="Z29" s="328">
        <v>37.5</v>
      </c>
      <c r="AA29" s="314">
        <v>40.5</v>
      </c>
      <c r="AB29" s="331" t="s">
        <v>38</v>
      </c>
      <c r="AC29" s="330">
        <v>51</v>
      </c>
      <c r="AD29" s="324" t="s">
        <v>3</v>
      </c>
      <c r="AE29" s="324">
        <v>41</v>
      </c>
      <c r="AF29" s="309">
        <v>21.5</v>
      </c>
      <c r="AG29" s="369" t="s">
        <v>442</v>
      </c>
      <c r="AH29" s="307" t="s">
        <v>441</v>
      </c>
      <c r="AI29" s="306">
        <v>11</v>
      </c>
      <c r="AJ29" s="306" t="s">
        <v>3</v>
      </c>
      <c r="AK29" s="364">
        <v>222</v>
      </c>
    </row>
    <row r="30" spans="1:37" s="338" customFormat="1" ht="12.75">
      <c r="A30" s="352">
        <v>80</v>
      </c>
      <c r="B30" s="319" t="s">
        <v>3</v>
      </c>
      <c r="C30" s="350">
        <v>11.5</v>
      </c>
      <c r="D30" s="349">
        <v>0.001967592592592593</v>
      </c>
      <c r="E30" s="377">
        <v>0.004050925925925926</v>
      </c>
      <c r="F30" s="348">
        <v>0.00636574074074074</v>
      </c>
      <c r="G30" s="347">
        <v>62</v>
      </c>
      <c r="H30" s="357">
        <v>80</v>
      </c>
      <c r="I30" s="326" t="s">
        <v>3</v>
      </c>
      <c r="J30" s="345">
        <v>80</v>
      </c>
      <c r="K30" s="324" t="s">
        <v>3</v>
      </c>
      <c r="L30" s="324" t="s">
        <v>349</v>
      </c>
      <c r="M30" s="343">
        <v>13</v>
      </c>
      <c r="N30" s="356">
        <v>28</v>
      </c>
      <c r="O30" s="355">
        <v>0.0007291666666666667</v>
      </c>
      <c r="P30" s="354">
        <v>35</v>
      </c>
      <c r="Q30" s="376">
        <v>45</v>
      </c>
      <c r="R30" s="344" t="s">
        <v>440</v>
      </c>
      <c r="T30" s="352">
        <v>30</v>
      </c>
      <c r="U30" s="319">
        <v>9.4</v>
      </c>
      <c r="V30" s="350">
        <v>14</v>
      </c>
      <c r="W30" s="349">
        <v>0.002546296296296296</v>
      </c>
      <c r="X30" s="349">
        <v>0.005439814814814815</v>
      </c>
      <c r="Y30" s="348">
        <v>0.008333333333333333</v>
      </c>
      <c r="Z30" s="347">
        <v>37</v>
      </c>
      <c r="AA30" s="346">
        <v>40</v>
      </c>
      <c r="AB30" s="331" t="s">
        <v>3</v>
      </c>
      <c r="AC30" s="345">
        <v>50</v>
      </c>
      <c r="AD30" s="344" t="s">
        <v>8</v>
      </c>
      <c r="AE30" s="344">
        <v>40</v>
      </c>
      <c r="AF30" s="343">
        <v>22</v>
      </c>
      <c r="AG30" s="342" t="s">
        <v>439</v>
      </c>
      <c r="AH30" s="341" t="s">
        <v>438</v>
      </c>
      <c r="AI30" s="340" t="s">
        <v>3</v>
      </c>
      <c r="AJ30" s="375">
        <v>12</v>
      </c>
      <c r="AK30" s="366">
        <v>220</v>
      </c>
    </row>
    <row r="31" spans="1:37" ht="12.75">
      <c r="A31" s="320">
        <v>79</v>
      </c>
      <c r="B31" s="319">
        <v>7.4</v>
      </c>
      <c r="C31" s="336" t="s">
        <v>3</v>
      </c>
      <c r="D31" s="317">
        <v>0.001979166666666667</v>
      </c>
      <c r="E31" s="317">
        <v>0.004074074074074075</v>
      </c>
      <c r="F31" s="316">
        <v>0.006388888888888888</v>
      </c>
      <c r="G31" s="328">
        <v>61.5</v>
      </c>
      <c r="H31" s="327">
        <v>79</v>
      </c>
      <c r="I31" s="326" t="s">
        <v>5</v>
      </c>
      <c r="J31" s="334" t="s">
        <v>3</v>
      </c>
      <c r="K31" s="324" t="s">
        <v>348</v>
      </c>
      <c r="L31" s="373" t="s">
        <v>3</v>
      </c>
      <c r="M31" s="309">
        <v>13.1</v>
      </c>
      <c r="N31" s="318">
        <v>28.2</v>
      </c>
      <c r="O31" s="323">
        <v>0.0007349537037037037</v>
      </c>
      <c r="P31" s="332" t="s">
        <v>3</v>
      </c>
      <c r="Q31" s="374">
        <v>44</v>
      </c>
      <c r="R31" s="324" t="s">
        <v>437</v>
      </c>
      <c r="T31" s="320">
        <v>29</v>
      </c>
      <c r="U31" s="319" t="s">
        <v>3</v>
      </c>
      <c r="V31" s="318" t="s">
        <v>3</v>
      </c>
      <c r="W31" s="317">
        <v>0.0025694444444444445</v>
      </c>
      <c r="X31" s="317">
        <v>0.005509259259259259</v>
      </c>
      <c r="Y31" s="316">
        <v>0.008425925925925925</v>
      </c>
      <c r="Z31" s="328">
        <v>36.5</v>
      </c>
      <c r="AA31" s="314">
        <v>39.5</v>
      </c>
      <c r="AB31" s="331" t="s">
        <v>3</v>
      </c>
      <c r="AC31" s="330">
        <v>49</v>
      </c>
      <c r="AD31" s="324" t="s">
        <v>3</v>
      </c>
      <c r="AE31" s="324">
        <v>39</v>
      </c>
      <c r="AF31" s="309">
        <v>22.5</v>
      </c>
      <c r="AG31" s="369" t="s">
        <v>436</v>
      </c>
      <c r="AH31" s="307" t="s">
        <v>435</v>
      </c>
      <c r="AI31" s="306" t="s">
        <v>3</v>
      </c>
      <c r="AJ31" s="306" t="s">
        <v>3</v>
      </c>
      <c r="AK31" s="364">
        <v>218</v>
      </c>
    </row>
    <row r="32" spans="1:37" ht="12.75">
      <c r="A32" s="320">
        <v>78</v>
      </c>
      <c r="B32" s="319" t="s">
        <v>3</v>
      </c>
      <c r="C32" s="336">
        <v>11.6</v>
      </c>
      <c r="D32" s="317">
        <v>0.001990740740740741</v>
      </c>
      <c r="E32" s="317">
        <v>0.004097222222222223</v>
      </c>
      <c r="F32" s="316">
        <v>0.006412037037037036</v>
      </c>
      <c r="G32" s="328">
        <v>61</v>
      </c>
      <c r="H32" s="327">
        <v>78</v>
      </c>
      <c r="I32" s="326" t="s">
        <v>3</v>
      </c>
      <c r="J32" s="330">
        <v>79</v>
      </c>
      <c r="K32" s="324" t="s">
        <v>3</v>
      </c>
      <c r="L32" s="324" t="s">
        <v>347</v>
      </c>
      <c r="M32" s="309">
        <v>13.2</v>
      </c>
      <c r="N32" s="318">
        <v>28.4</v>
      </c>
      <c r="O32" s="323">
        <v>0.0007407407407407407</v>
      </c>
      <c r="P32" s="332">
        <v>34</v>
      </c>
      <c r="Q32" s="371">
        <v>43</v>
      </c>
      <c r="R32" s="324" t="s">
        <v>434</v>
      </c>
      <c r="T32" s="320">
        <v>28</v>
      </c>
      <c r="U32" s="319">
        <v>9.5</v>
      </c>
      <c r="V32" s="318">
        <v>14.1</v>
      </c>
      <c r="W32" s="317">
        <v>0.0025925925925925925</v>
      </c>
      <c r="X32" s="317">
        <v>0.005578703703703704</v>
      </c>
      <c r="Y32" s="316">
        <v>0.008518518518518519</v>
      </c>
      <c r="Z32" s="328">
        <v>36</v>
      </c>
      <c r="AA32" s="314">
        <v>39</v>
      </c>
      <c r="AB32" s="331" t="s">
        <v>40</v>
      </c>
      <c r="AC32" s="330">
        <v>48</v>
      </c>
      <c r="AD32" s="324" t="s">
        <v>9</v>
      </c>
      <c r="AE32" s="324">
        <v>38</v>
      </c>
      <c r="AF32" s="309">
        <v>23</v>
      </c>
      <c r="AG32" s="369" t="s">
        <v>433</v>
      </c>
      <c r="AH32" s="307" t="s">
        <v>432</v>
      </c>
      <c r="AI32" s="306">
        <v>10</v>
      </c>
      <c r="AJ32" s="370">
        <v>11</v>
      </c>
      <c r="AK32" s="305">
        <v>216</v>
      </c>
    </row>
    <row r="33" spans="1:37" ht="12.75">
      <c r="A33" s="320">
        <v>77</v>
      </c>
      <c r="B33" s="318" t="s">
        <v>3</v>
      </c>
      <c r="C33" s="318" t="s">
        <v>3</v>
      </c>
      <c r="D33" s="317">
        <v>0.002002314814814815</v>
      </c>
      <c r="E33" s="317">
        <v>0.004120370370370371</v>
      </c>
      <c r="F33" s="316">
        <v>0.006435185185185186</v>
      </c>
      <c r="G33" s="328">
        <v>60.5</v>
      </c>
      <c r="H33" s="327">
        <v>77</v>
      </c>
      <c r="I33" s="326" t="s">
        <v>3</v>
      </c>
      <c r="J33" s="334" t="s">
        <v>3</v>
      </c>
      <c r="K33" s="324" t="s">
        <v>3</v>
      </c>
      <c r="L33" s="373" t="s">
        <v>3</v>
      </c>
      <c r="M33" s="309">
        <v>13.3</v>
      </c>
      <c r="N33" s="318">
        <v>28.6</v>
      </c>
      <c r="O33" s="323">
        <v>0.0007465277777777778</v>
      </c>
      <c r="P33" s="332" t="s">
        <v>3</v>
      </c>
      <c r="Q33" s="371">
        <v>42</v>
      </c>
      <c r="R33" s="324" t="s">
        <v>431</v>
      </c>
      <c r="S33" s="372"/>
      <c r="T33" s="320">
        <v>27</v>
      </c>
      <c r="U33" s="319" t="s">
        <v>3</v>
      </c>
      <c r="V33" s="318" t="s">
        <v>3</v>
      </c>
      <c r="W33" s="317">
        <v>0.002615740740740741</v>
      </c>
      <c r="X33" s="317">
        <v>0.005648148148148148</v>
      </c>
      <c r="Y33" s="316">
        <v>0.008611111111111111</v>
      </c>
      <c r="Z33" s="328">
        <v>35.5</v>
      </c>
      <c r="AA33" s="314">
        <v>38.5</v>
      </c>
      <c r="AB33" s="331" t="s">
        <v>3</v>
      </c>
      <c r="AC33" s="330">
        <v>47</v>
      </c>
      <c r="AD33" s="324" t="s">
        <v>3</v>
      </c>
      <c r="AE33" s="324">
        <v>37</v>
      </c>
      <c r="AF33" s="309">
        <v>23.5</v>
      </c>
      <c r="AG33" s="369" t="s">
        <v>430</v>
      </c>
      <c r="AH33" s="307" t="s">
        <v>429</v>
      </c>
      <c r="AI33" s="306" t="s">
        <v>3</v>
      </c>
      <c r="AJ33" s="306" t="s">
        <v>3</v>
      </c>
      <c r="AK33" s="364">
        <v>214</v>
      </c>
    </row>
    <row r="34" spans="1:37" ht="12.75">
      <c r="A34" s="320">
        <v>76</v>
      </c>
      <c r="B34" s="319">
        <v>7.5</v>
      </c>
      <c r="C34" s="336">
        <v>11.7</v>
      </c>
      <c r="D34" s="317">
        <v>0.002013888888888889</v>
      </c>
      <c r="E34" s="317">
        <v>0.004143518518518519</v>
      </c>
      <c r="F34" s="316">
        <v>0.006469907407407407</v>
      </c>
      <c r="G34" s="328">
        <v>60</v>
      </c>
      <c r="H34" s="327">
        <v>76</v>
      </c>
      <c r="I34" s="333">
        <v>22</v>
      </c>
      <c r="J34" s="330">
        <v>78</v>
      </c>
      <c r="K34" s="324" t="s">
        <v>346</v>
      </c>
      <c r="L34" s="324" t="s">
        <v>345</v>
      </c>
      <c r="M34" s="309">
        <v>13.4</v>
      </c>
      <c r="N34" s="318">
        <v>28.8</v>
      </c>
      <c r="O34" s="323">
        <v>0.0007523148148148147</v>
      </c>
      <c r="P34" s="332">
        <v>33</v>
      </c>
      <c r="Q34" s="371">
        <v>41</v>
      </c>
      <c r="R34" s="324" t="s">
        <v>428</v>
      </c>
      <c r="T34" s="320">
        <v>26</v>
      </c>
      <c r="U34" s="319">
        <v>9.6</v>
      </c>
      <c r="V34" s="318">
        <v>14.2</v>
      </c>
      <c r="W34" s="317">
        <v>0.0026388888888888885</v>
      </c>
      <c r="X34" s="317">
        <v>0.005717592592592593</v>
      </c>
      <c r="Y34" s="316">
        <v>0.008703703703703703</v>
      </c>
      <c r="Z34" s="328">
        <v>35</v>
      </c>
      <c r="AA34" s="314">
        <v>38</v>
      </c>
      <c r="AB34" s="331" t="s">
        <v>3</v>
      </c>
      <c r="AC34" s="330">
        <v>46</v>
      </c>
      <c r="AD34" s="324" t="s">
        <v>10</v>
      </c>
      <c r="AE34" s="324">
        <v>36</v>
      </c>
      <c r="AF34" s="309">
        <v>24</v>
      </c>
      <c r="AG34" s="369" t="s">
        <v>427</v>
      </c>
      <c r="AH34" s="307" t="s">
        <v>426</v>
      </c>
      <c r="AI34" s="306" t="s">
        <v>3</v>
      </c>
      <c r="AJ34" s="370">
        <v>10</v>
      </c>
      <c r="AK34" s="305">
        <v>212</v>
      </c>
    </row>
    <row r="35" spans="1:37" ht="12.75">
      <c r="A35" s="320">
        <v>75</v>
      </c>
      <c r="B35" s="319" t="s">
        <v>3</v>
      </c>
      <c r="C35" s="318" t="s">
        <v>3</v>
      </c>
      <c r="D35" s="317">
        <v>0.002025462962962963</v>
      </c>
      <c r="E35" s="317">
        <v>0.004166666666666667</v>
      </c>
      <c r="F35" s="316">
        <v>0.00650462962962963</v>
      </c>
      <c r="G35" s="328">
        <v>59.5</v>
      </c>
      <c r="H35" s="327">
        <v>75</v>
      </c>
      <c r="I35" s="326" t="s">
        <v>3</v>
      </c>
      <c r="J35" s="334" t="s">
        <v>3</v>
      </c>
      <c r="K35" s="324" t="s">
        <v>3</v>
      </c>
      <c r="L35" s="324" t="s">
        <v>343</v>
      </c>
      <c r="M35" s="309">
        <v>13.5</v>
      </c>
      <c r="N35" s="361">
        <v>29</v>
      </c>
      <c r="O35" s="323">
        <v>0.0007581018518518518</v>
      </c>
      <c r="P35" s="332" t="s">
        <v>3</v>
      </c>
      <c r="Q35" s="305">
        <v>40</v>
      </c>
      <c r="R35" s="324">
        <v>310</v>
      </c>
      <c r="T35" s="320">
        <v>25</v>
      </c>
      <c r="U35" s="318" t="s">
        <v>3</v>
      </c>
      <c r="V35" s="318" t="s">
        <v>3</v>
      </c>
      <c r="W35" s="317">
        <v>0.0026620370370370374</v>
      </c>
      <c r="X35" s="317">
        <v>0.005787037037037038</v>
      </c>
      <c r="Y35" s="316">
        <v>0.008796296296296297</v>
      </c>
      <c r="Z35" s="328">
        <v>34.5</v>
      </c>
      <c r="AA35" s="314">
        <v>37.5</v>
      </c>
      <c r="AB35" s="331" t="s">
        <v>43</v>
      </c>
      <c r="AC35" s="330">
        <v>45</v>
      </c>
      <c r="AD35" s="324" t="s">
        <v>3</v>
      </c>
      <c r="AE35" s="324">
        <v>35</v>
      </c>
      <c r="AF35" s="309">
        <v>24.5</v>
      </c>
      <c r="AG35" s="369" t="s">
        <v>425</v>
      </c>
      <c r="AH35" s="307" t="s">
        <v>424</v>
      </c>
      <c r="AI35" s="306">
        <v>9</v>
      </c>
      <c r="AJ35" s="306" t="s">
        <v>3</v>
      </c>
      <c r="AK35" s="360">
        <v>210</v>
      </c>
    </row>
    <row r="36" spans="1:37" ht="12.75">
      <c r="A36" s="320">
        <v>74</v>
      </c>
      <c r="B36" s="318" t="s">
        <v>3</v>
      </c>
      <c r="C36" s="336">
        <v>11.8</v>
      </c>
      <c r="D36" s="317">
        <v>0.0020370370370370373</v>
      </c>
      <c r="E36" s="317">
        <v>0.004189814814814815</v>
      </c>
      <c r="F36" s="316">
        <v>0.006539351851851852</v>
      </c>
      <c r="G36" s="328">
        <v>59</v>
      </c>
      <c r="H36" s="327">
        <v>74</v>
      </c>
      <c r="I36" s="326" t="s">
        <v>3</v>
      </c>
      <c r="J36" s="330">
        <v>77</v>
      </c>
      <c r="K36" s="365" t="s">
        <v>3</v>
      </c>
      <c r="L36" s="324" t="s">
        <v>341</v>
      </c>
      <c r="M36" s="309">
        <v>13.6</v>
      </c>
      <c r="N36" s="318">
        <v>29.2</v>
      </c>
      <c r="O36" s="359">
        <v>0.0007638888888888889</v>
      </c>
      <c r="P36" s="332">
        <v>32</v>
      </c>
      <c r="Q36" s="305">
        <v>39</v>
      </c>
      <c r="R36" s="324">
        <v>308</v>
      </c>
      <c r="T36" s="320">
        <v>24</v>
      </c>
      <c r="U36" s="319">
        <v>9.7</v>
      </c>
      <c r="V36" s="318">
        <v>14.3</v>
      </c>
      <c r="W36" s="317">
        <v>0.0026967592592592594</v>
      </c>
      <c r="X36" s="317">
        <v>0.00587962962962963</v>
      </c>
      <c r="Y36" s="316">
        <v>0.008912037037037038</v>
      </c>
      <c r="Z36" s="328">
        <v>34</v>
      </c>
      <c r="AA36" s="314">
        <v>37</v>
      </c>
      <c r="AB36" s="331" t="s">
        <v>3</v>
      </c>
      <c r="AC36" s="330">
        <v>44</v>
      </c>
      <c r="AD36" s="324" t="s">
        <v>12</v>
      </c>
      <c r="AE36" s="324">
        <v>34</v>
      </c>
      <c r="AF36" s="309">
        <v>25</v>
      </c>
      <c r="AG36" s="369" t="s">
        <v>423</v>
      </c>
      <c r="AH36" s="307" t="s">
        <v>422</v>
      </c>
      <c r="AI36" s="306" t="s">
        <v>3</v>
      </c>
      <c r="AJ36" s="370">
        <v>9</v>
      </c>
      <c r="AK36" s="305">
        <v>208</v>
      </c>
    </row>
    <row r="37" spans="1:37" ht="12.75">
      <c r="A37" s="320">
        <v>73</v>
      </c>
      <c r="B37" s="319">
        <v>7.6</v>
      </c>
      <c r="C37" s="318" t="s">
        <v>3</v>
      </c>
      <c r="D37" s="317">
        <v>0.0020486111111111113</v>
      </c>
      <c r="E37" s="317">
        <v>0.004212962962962963</v>
      </c>
      <c r="F37" s="316">
        <v>0.006574074074074073</v>
      </c>
      <c r="G37" s="328">
        <v>58.5</v>
      </c>
      <c r="H37" s="327">
        <v>73</v>
      </c>
      <c r="I37" s="326" t="s">
        <v>7</v>
      </c>
      <c r="J37" s="334" t="s">
        <v>3</v>
      </c>
      <c r="K37" s="362" t="s">
        <v>340</v>
      </c>
      <c r="L37" s="324" t="s">
        <v>339</v>
      </c>
      <c r="M37" s="309">
        <v>13.7</v>
      </c>
      <c r="N37" s="318">
        <v>29.4</v>
      </c>
      <c r="O37" s="359">
        <v>0.0007696759259259259</v>
      </c>
      <c r="P37" s="332" t="s">
        <v>3</v>
      </c>
      <c r="Q37" s="305">
        <v>38</v>
      </c>
      <c r="R37" s="324">
        <v>306</v>
      </c>
      <c r="T37" s="320">
        <v>23</v>
      </c>
      <c r="U37" s="318" t="s">
        <v>3</v>
      </c>
      <c r="V37" s="318" t="s">
        <v>3</v>
      </c>
      <c r="W37" s="317">
        <v>0.002731481481481482</v>
      </c>
      <c r="X37" s="317">
        <v>0.0059722222222222225</v>
      </c>
      <c r="Y37" s="316">
        <v>0.009027777777777779</v>
      </c>
      <c r="Z37" s="328">
        <v>33.5</v>
      </c>
      <c r="AA37" s="314">
        <v>36.5</v>
      </c>
      <c r="AB37" s="331" t="s">
        <v>3</v>
      </c>
      <c r="AC37" s="330">
        <v>43</v>
      </c>
      <c r="AD37" s="324" t="s">
        <v>3</v>
      </c>
      <c r="AE37" s="324">
        <v>33</v>
      </c>
      <c r="AF37" s="309">
        <v>25.5</v>
      </c>
      <c r="AG37" s="369" t="s">
        <v>421</v>
      </c>
      <c r="AH37" s="307" t="s">
        <v>420</v>
      </c>
      <c r="AI37" s="306" t="s">
        <v>3</v>
      </c>
      <c r="AJ37" s="306" t="s">
        <v>3</v>
      </c>
      <c r="AK37" s="364">
        <v>206</v>
      </c>
    </row>
    <row r="38" spans="1:37" ht="12.75">
      <c r="A38" s="320">
        <v>72</v>
      </c>
      <c r="B38" s="319" t="s">
        <v>3</v>
      </c>
      <c r="C38" s="336">
        <v>11.9</v>
      </c>
      <c r="D38" s="317">
        <v>0.0020601851851851853</v>
      </c>
      <c r="E38" s="317">
        <v>0.004236111111111111</v>
      </c>
      <c r="F38" s="316">
        <v>0.006608796296296297</v>
      </c>
      <c r="G38" s="328">
        <v>58</v>
      </c>
      <c r="H38" s="327">
        <v>72</v>
      </c>
      <c r="I38" s="326" t="s">
        <v>3</v>
      </c>
      <c r="J38" s="330">
        <v>76</v>
      </c>
      <c r="K38" s="365" t="s">
        <v>3</v>
      </c>
      <c r="L38" s="324" t="s">
        <v>337</v>
      </c>
      <c r="M38" s="309">
        <v>13.8</v>
      </c>
      <c r="N38" s="318">
        <v>29.6</v>
      </c>
      <c r="O38" s="359">
        <v>0.000775462962962963</v>
      </c>
      <c r="P38" s="332">
        <v>31</v>
      </c>
      <c r="Q38" s="305">
        <v>37</v>
      </c>
      <c r="R38" s="324">
        <v>304</v>
      </c>
      <c r="T38" s="320">
        <v>22</v>
      </c>
      <c r="U38" s="319">
        <v>9.8</v>
      </c>
      <c r="V38" s="318">
        <v>14.4</v>
      </c>
      <c r="W38" s="317">
        <v>0.0027662037037037034</v>
      </c>
      <c r="X38" s="317">
        <v>0.006053240740740741</v>
      </c>
      <c r="Y38" s="316">
        <v>0.009143518518518518</v>
      </c>
      <c r="Z38" s="328">
        <v>33</v>
      </c>
      <c r="AA38" s="314">
        <v>36</v>
      </c>
      <c r="AB38" s="331" t="s">
        <v>44</v>
      </c>
      <c r="AC38" s="330">
        <v>42</v>
      </c>
      <c r="AD38" s="324" t="s">
        <v>15</v>
      </c>
      <c r="AE38" s="324">
        <v>32</v>
      </c>
      <c r="AF38" s="309">
        <v>26</v>
      </c>
      <c r="AG38" s="369" t="s">
        <v>419</v>
      </c>
      <c r="AH38" s="307" t="s">
        <v>418</v>
      </c>
      <c r="AI38" s="306">
        <v>8</v>
      </c>
      <c r="AJ38" s="306">
        <v>8</v>
      </c>
      <c r="AK38" s="305">
        <v>204</v>
      </c>
    </row>
    <row r="39" spans="1:37" ht="12.75">
      <c r="A39" s="320">
        <v>71</v>
      </c>
      <c r="B39" s="319" t="s">
        <v>3</v>
      </c>
      <c r="C39" s="318" t="s">
        <v>3</v>
      </c>
      <c r="D39" s="317">
        <v>0.0020717592592592593</v>
      </c>
      <c r="E39" s="317">
        <v>0.0042592592592592595</v>
      </c>
      <c r="F39" s="316">
        <v>0.006643518518518518</v>
      </c>
      <c r="G39" s="328">
        <v>57.5</v>
      </c>
      <c r="H39" s="327">
        <v>71</v>
      </c>
      <c r="I39" s="326" t="s">
        <v>3</v>
      </c>
      <c r="J39" s="334" t="s">
        <v>3</v>
      </c>
      <c r="K39" s="365" t="s">
        <v>3</v>
      </c>
      <c r="L39" s="324" t="s">
        <v>335</v>
      </c>
      <c r="M39" s="309">
        <v>13.9</v>
      </c>
      <c r="N39" s="318">
        <v>29.8</v>
      </c>
      <c r="O39" s="323">
        <v>0.00078125</v>
      </c>
      <c r="P39" s="332" t="s">
        <v>3</v>
      </c>
      <c r="Q39" s="305">
        <v>36</v>
      </c>
      <c r="R39" s="324">
        <v>302</v>
      </c>
      <c r="T39" s="320">
        <v>21</v>
      </c>
      <c r="U39" s="319">
        <v>9.9</v>
      </c>
      <c r="V39" s="318" t="s">
        <v>3</v>
      </c>
      <c r="W39" s="317">
        <v>0.002789351851851852</v>
      </c>
      <c r="X39" s="317">
        <v>0.0061574074074074074</v>
      </c>
      <c r="Y39" s="316">
        <v>0.00925925925925926</v>
      </c>
      <c r="Z39" s="328">
        <v>32.5</v>
      </c>
      <c r="AA39" s="314">
        <v>35.5</v>
      </c>
      <c r="AB39" s="331" t="s">
        <v>3</v>
      </c>
      <c r="AC39" s="330">
        <v>41</v>
      </c>
      <c r="AD39" s="324" t="s">
        <v>3</v>
      </c>
      <c r="AE39" s="324">
        <v>31</v>
      </c>
      <c r="AF39" s="309">
        <v>26.5</v>
      </c>
      <c r="AG39" s="369" t="s">
        <v>417</v>
      </c>
      <c r="AH39" s="307" t="s">
        <v>416</v>
      </c>
      <c r="AI39" s="306" t="s">
        <v>3</v>
      </c>
      <c r="AJ39" s="306" t="s">
        <v>3</v>
      </c>
      <c r="AK39" s="364">
        <v>202</v>
      </c>
    </row>
    <row r="40" spans="1:37" s="338" customFormat="1" ht="12.75">
      <c r="A40" s="352">
        <v>70</v>
      </c>
      <c r="B40" s="351">
        <v>7.7</v>
      </c>
      <c r="C40" s="350">
        <v>12</v>
      </c>
      <c r="D40" s="349">
        <v>0.0020833333333333333</v>
      </c>
      <c r="E40" s="349">
        <v>0.0042824074074074075</v>
      </c>
      <c r="F40" s="348">
        <v>0.0066782407407407415</v>
      </c>
      <c r="G40" s="347">
        <v>57</v>
      </c>
      <c r="H40" s="357">
        <v>70</v>
      </c>
      <c r="I40" s="368">
        <v>20</v>
      </c>
      <c r="J40" s="345">
        <v>75</v>
      </c>
      <c r="K40" s="367" t="s">
        <v>334</v>
      </c>
      <c r="L40" s="344" t="s">
        <v>333</v>
      </c>
      <c r="M40" s="343">
        <v>14</v>
      </c>
      <c r="N40" s="356">
        <v>30</v>
      </c>
      <c r="O40" s="355">
        <v>0.000787037037037037</v>
      </c>
      <c r="P40" s="354">
        <v>30</v>
      </c>
      <c r="Q40" s="366">
        <v>35</v>
      </c>
      <c r="R40" s="344">
        <v>300</v>
      </c>
      <c r="T40" s="352">
        <v>20</v>
      </c>
      <c r="U40" s="351">
        <v>10</v>
      </c>
      <c r="V40" s="350">
        <v>14.5</v>
      </c>
      <c r="W40" s="349">
        <v>0.002824074074074074</v>
      </c>
      <c r="X40" s="349">
        <v>0.0062499999999999995</v>
      </c>
      <c r="Y40" s="348">
        <v>0.009375</v>
      </c>
      <c r="Z40" s="347">
        <v>32</v>
      </c>
      <c r="AA40" s="346">
        <v>35</v>
      </c>
      <c r="AB40" s="331" t="s">
        <v>3</v>
      </c>
      <c r="AC40" s="345">
        <v>40</v>
      </c>
      <c r="AD40" s="344" t="s">
        <v>18</v>
      </c>
      <c r="AE40" s="344">
        <v>30</v>
      </c>
      <c r="AF40" s="343">
        <v>27</v>
      </c>
      <c r="AG40" s="342" t="s">
        <v>11</v>
      </c>
      <c r="AH40" s="341" t="s">
        <v>415</v>
      </c>
      <c r="AI40" s="340" t="s">
        <v>3</v>
      </c>
      <c r="AJ40" s="340" t="s">
        <v>3</v>
      </c>
      <c r="AK40" s="366">
        <v>200</v>
      </c>
    </row>
    <row r="41" spans="1:37" ht="12.75">
      <c r="A41" s="320">
        <v>69</v>
      </c>
      <c r="B41" s="319" t="s">
        <v>3</v>
      </c>
      <c r="C41" s="318" t="s">
        <v>3</v>
      </c>
      <c r="D41" s="317">
        <v>0.0020949074074074073</v>
      </c>
      <c r="E41" s="317">
        <v>0.0043055555555555555</v>
      </c>
      <c r="F41" s="316">
        <v>0.006712962962962962</v>
      </c>
      <c r="G41" s="328">
        <v>56.5</v>
      </c>
      <c r="H41" s="327">
        <v>69</v>
      </c>
      <c r="I41" s="326" t="s">
        <v>3</v>
      </c>
      <c r="J41" s="334" t="s">
        <v>3</v>
      </c>
      <c r="K41" s="365" t="s">
        <v>3</v>
      </c>
      <c r="L41" s="324" t="s">
        <v>331</v>
      </c>
      <c r="M41" s="309">
        <v>14.1</v>
      </c>
      <c r="N41" s="318">
        <v>30.2</v>
      </c>
      <c r="O41" s="323">
        <v>0.0007928240740740739</v>
      </c>
      <c r="P41" s="332" t="s">
        <v>3</v>
      </c>
      <c r="Q41" s="364">
        <v>34</v>
      </c>
      <c r="R41" s="324">
        <v>298</v>
      </c>
      <c r="T41" s="320">
        <v>19</v>
      </c>
      <c r="U41" s="319">
        <v>10.1</v>
      </c>
      <c r="V41" s="318">
        <v>14.6</v>
      </c>
      <c r="W41" s="317">
        <v>0.002870370370370371</v>
      </c>
      <c r="X41" s="317">
        <v>0.0063425925925925915</v>
      </c>
      <c r="Y41" s="316">
        <v>0.00949074074074074</v>
      </c>
      <c r="Z41" s="328">
        <v>31.5</v>
      </c>
      <c r="AA41" s="314">
        <v>34.5</v>
      </c>
      <c r="AB41" s="331" t="s">
        <v>46</v>
      </c>
      <c r="AC41" s="330">
        <v>39</v>
      </c>
      <c r="AD41" s="324" t="s">
        <v>3</v>
      </c>
      <c r="AE41" s="324">
        <v>29</v>
      </c>
      <c r="AF41" s="309">
        <v>27.6</v>
      </c>
      <c r="AG41" s="308" t="s">
        <v>14</v>
      </c>
      <c r="AH41" s="307" t="s">
        <v>414</v>
      </c>
      <c r="AI41" s="306">
        <v>7</v>
      </c>
      <c r="AJ41" s="306">
        <v>7</v>
      </c>
      <c r="AK41" s="305">
        <v>198</v>
      </c>
    </row>
    <row r="42" spans="1:37" ht="12.75">
      <c r="A42" s="320">
        <v>68</v>
      </c>
      <c r="B42" s="319" t="s">
        <v>3</v>
      </c>
      <c r="C42" s="336">
        <v>12.1</v>
      </c>
      <c r="D42" s="317">
        <v>0.0021064814814814813</v>
      </c>
      <c r="E42" s="317">
        <v>0.0043287037037037035</v>
      </c>
      <c r="F42" s="316">
        <v>0.0067476851851851856</v>
      </c>
      <c r="G42" s="328">
        <v>56</v>
      </c>
      <c r="H42" s="327">
        <v>68</v>
      </c>
      <c r="I42" s="326" t="s">
        <v>3</v>
      </c>
      <c r="J42" s="363">
        <v>74</v>
      </c>
      <c r="K42" s="362" t="s">
        <v>328</v>
      </c>
      <c r="L42" s="324" t="s">
        <v>327</v>
      </c>
      <c r="M42" s="309">
        <v>14.2</v>
      </c>
      <c r="N42" s="318">
        <v>30.4</v>
      </c>
      <c r="O42" s="323">
        <v>0.000798611111111111</v>
      </c>
      <c r="P42" s="332">
        <v>29</v>
      </c>
      <c r="Q42" s="305">
        <v>33</v>
      </c>
      <c r="R42" s="324">
        <v>296</v>
      </c>
      <c r="T42" s="320">
        <v>18</v>
      </c>
      <c r="U42" s="319">
        <v>10.2</v>
      </c>
      <c r="V42" s="318">
        <v>14.7</v>
      </c>
      <c r="W42" s="317">
        <v>0.002916666666666667</v>
      </c>
      <c r="X42" s="317">
        <v>0.006435185185185186</v>
      </c>
      <c r="Y42" s="316">
        <v>0.00962962962962963</v>
      </c>
      <c r="Z42" s="328">
        <v>31</v>
      </c>
      <c r="AA42" s="314">
        <v>34</v>
      </c>
      <c r="AB42" s="331" t="s">
        <v>3</v>
      </c>
      <c r="AC42" s="330">
        <v>38</v>
      </c>
      <c r="AD42" s="324" t="s">
        <v>21</v>
      </c>
      <c r="AE42" s="324">
        <v>28</v>
      </c>
      <c r="AF42" s="309">
        <v>28.2</v>
      </c>
      <c r="AG42" s="308" t="s">
        <v>17</v>
      </c>
      <c r="AH42" s="307" t="s">
        <v>413</v>
      </c>
      <c r="AI42" s="306" t="s">
        <v>3</v>
      </c>
      <c r="AJ42" s="306" t="s">
        <v>3</v>
      </c>
      <c r="AK42" s="305">
        <v>196</v>
      </c>
    </row>
    <row r="43" spans="1:37" ht="12.75">
      <c r="A43" s="320">
        <v>67</v>
      </c>
      <c r="B43" s="319">
        <v>7.8</v>
      </c>
      <c r="C43" s="318" t="s">
        <v>3</v>
      </c>
      <c r="D43" s="317">
        <v>0.0021180555555555553</v>
      </c>
      <c r="E43" s="317">
        <v>0.0043518518518518515</v>
      </c>
      <c r="F43" s="316">
        <v>0.006782407407407408</v>
      </c>
      <c r="G43" s="328">
        <v>55.5</v>
      </c>
      <c r="H43" s="327">
        <v>67</v>
      </c>
      <c r="I43" s="326" t="s">
        <v>9</v>
      </c>
      <c r="J43" s="334" t="s">
        <v>3</v>
      </c>
      <c r="K43" s="324" t="s">
        <v>3</v>
      </c>
      <c r="L43" s="324" t="s">
        <v>325</v>
      </c>
      <c r="M43" s="309">
        <v>14.3</v>
      </c>
      <c r="N43" s="318">
        <v>30.6</v>
      </c>
      <c r="O43" s="323">
        <v>0.0008043981481481482</v>
      </c>
      <c r="P43" s="332" t="s">
        <v>3</v>
      </c>
      <c r="Q43" s="305">
        <v>32</v>
      </c>
      <c r="R43" s="324">
        <v>294</v>
      </c>
      <c r="T43" s="320">
        <v>17</v>
      </c>
      <c r="U43" s="319">
        <v>10.3</v>
      </c>
      <c r="V43" s="318">
        <v>14.8</v>
      </c>
      <c r="W43" s="317">
        <v>0.002962962962962963</v>
      </c>
      <c r="X43" s="317">
        <v>0.006527777777777778</v>
      </c>
      <c r="Y43" s="316">
        <v>0.009768518518518518</v>
      </c>
      <c r="Z43" s="328">
        <v>30.5</v>
      </c>
      <c r="AA43" s="314">
        <v>33.5</v>
      </c>
      <c r="AB43" s="331" t="s">
        <v>3</v>
      </c>
      <c r="AC43" s="330">
        <v>37</v>
      </c>
      <c r="AD43" s="324" t="s">
        <v>3</v>
      </c>
      <c r="AE43" s="324">
        <v>27</v>
      </c>
      <c r="AF43" s="309">
        <v>29</v>
      </c>
      <c r="AG43" s="308" t="s">
        <v>20</v>
      </c>
      <c r="AH43" s="307" t="s">
        <v>412</v>
      </c>
      <c r="AI43" s="306" t="s">
        <v>3</v>
      </c>
      <c r="AJ43" s="306" t="s">
        <v>3</v>
      </c>
      <c r="AK43" s="305">
        <v>194</v>
      </c>
    </row>
    <row r="44" spans="1:37" ht="12.75">
      <c r="A44" s="320">
        <v>66</v>
      </c>
      <c r="B44" s="318" t="s">
        <v>3</v>
      </c>
      <c r="C44" s="336">
        <v>12.2</v>
      </c>
      <c r="D44" s="317">
        <v>0.0021296296296296298</v>
      </c>
      <c r="E44" s="317">
        <v>0.004375</v>
      </c>
      <c r="F44" s="316">
        <v>0.006817129629629629</v>
      </c>
      <c r="G44" s="328">
        <v>55</v>
      </c>
      <c r="H44" s="327">
        <v>66</v>
      </c>
      <c r="I44" s="326" t="s">
        <v>3</v>
      </c>
      <c r="J44" s="330">
        <v>73</v>
      </c>
      <c r="K44" s="324" t="s">
        <v>322</v>
      </c>
      <c r="L44" s="324" t="s">
        <v>321</v>
      </c>
      <c r="M44" s="309">
        <v>14.4</v>
      </c>
      <c r="N44" s="318">
        <v>30.8</v>
      </c>
      <c r="O44" s="323">
        <v>0.0008101851851851852</v>
      </c>
      <c r="P44" s="332">
        <v>28</v>
      </c>
      <c r="Q44" s="305">
        <v>31</v>
      </c>
      <c r="R44" s="324">
        <v>292</v>
      </c>
      <c r="T44" s="320">
        <v>16</v>
      </c>
      <c r="U44" s="319">
        <v>10.4</v>
      </c>
      <c r="V44" s="318">
        <v>14.9</v>
      </c>
      <c r="W44" s="317">
        <v>0.0030324074074074073</v>
      </c>
      <c r="X44" s="317">
        <v>0.00662037037037037</v>
      </c>
      <c r="Y44" s="316">
        <v>0.009907407407407408</v>
      </c>
      <c r="Z44" s="328">
        <v>30</v>
      </c>
      <c r="AA44" s="314">
        <v>33</v>
      </c>
      <c r="AB44" s="331" t="s">
        <v>48</v>
      </c>
      <c r="AC44" s="330">
        <v>36</v>
      </c>
      <c r="AD44" s="324" t="s">
        <v>24</v>
      </c>
      <c r="AE44" s="324">
        <v>26</v>
      </c>
      <c r="AF44" s="309">
        <v>29.8</v>
      </c>
      <c r="AG44" s="308" t="s">
        <v>23</v>
      </c>
      <c r="AH44" s="307" t="s">
        <v>411</v>
      </c>
      <c r="AI44" s="306">
        <v>6</v>
      </c>
      <c r="AJ44" s="306">
        <v>6</v>
      </c>
      <c r="AK44" s="305">
        <v>192</v>
      </c>
    </row>
    <row r="45" spans="1:37" ht="12.75">
      <c r="A45" s="320">
        <v>65</v>
      </c>
      <c r="B45" s="319" t="s">
        <v>3</v>
      </c>
      <c r="C45" s="318" t="s">
        <v>3</v>
      </c>
      <c r="D45" s="317">
        <v>0.0021412037037037038</v>
      </c>
      <c r="E45" s="317">
        <v>0.004398148148148148</v>
      </c>
      <c r="F45" s="316">
        <v>0.006851851851851852</v>
      </c>
      <c r="G45" s="328">
        <v>54.5</v>
      </c>
      <c r="H45" s="327">
        <v>65</v>
      </c>
      <c r="I45" s="326" t="s">
        <v>3</v>
      </c>
      <c r="J45" s="334" t="s">
        <v>3</v>
      </c>
      <c r="K45" s="324" t="s">
        <v>3</v>
      </c>
      <c r="L45" s="324" t="s">
        <v>320</v>
      </c>
      <c r="M45" s="309">
        <v>14.5</v>
      </c>
      <c r="N45" s="361">
        <v>31</v>
      </c>
      <c r="O45" s="323">
        <v>0.0008159722222222223</v>
      </c>
      <c r="P45" s="332" t="s">
        <v>3</v>
      </c>
      <c r="Q45" s="305">
        <v>30</v>
      </c>
      <c r="R45" s="324">
        <v>290</v>
      </c>
      <c r="T45" s="320">
        <v>15</v>
      </c>
      <c r="U45" s="319">
        <v>10.5</v>
      </c>
      <c r="V45" s="318">
        <v>15</v>
      </c>
      <c r="W45" s="317">
        <v>0.003125</v>
      </c>
      <c r="X45" s="317">
        <v>0.006712962962962962</v>
      </c>
      <c r="Y45" s="316">
        <v>0.010046296296296296</v>
      </c>
      <c r="Z45" s="328">
        <v>29.5</v>
      </c>
      <c r="AA45" s="314">
        <v>32.5</v>
      </c>
      <c r="AB45" s="331" t="s">
        <v>3</v>
      </c>
      <c r="AC45" s="330">
        <v>35</v>
      </c>
      <c r="AD45" s="324" t="s">
        <v>3</v>
      </c>
      <c r="AE45" s="324">
        <v>25</v>
      </c>
      <c r="AF45" s="309">
        <v>30.6</v>
      </c>
      <c r="AG45" s="308" t="s">
        <v>26</v>
      </c>
      <c r="AH45" s="307" t="s">
        <v>410</v>
      </c>
      <c r="AI45" s="306" t="s">
        <v>3</v>
      </c>
      <c r="AJ45" s="306" t="s">
        <v>3</v>
      </c>
      <c r="AK45" s="360">
        <v>190</v>
      </c>
    </row>
    <row r="46" spans="1:37" ht="12.75">
      <c r="A46" s="320">
        <v>64</v>
      </c>
      <c r="B46" s="319">
        <v>7.9</v>
      </c>
      <c r="C46" s="336">
        <v>12.3</v>
      </c>
      <c r="D46" s="317">
        <v>0.0021527777777777778</v>
      </c>
      <c r="E46" s="317">
        <v>0.0044212962962962956</v>
      </c>
      <c r="F46" s="316">
        <v>0.006886574074074074</v>
      </c>
      <c r="G46" s="328">
        <v>54</v>
      </c>
      <c r="H46" s="327">
        <v>64</v>
      </c>
      <c r="I46" s="333">
        <v>18</v>
      </c>
      <c r="J46" s="330">
        <v>72</v>
      </c>
      <c r="K46" s="324" t="s">
        <v>319</v>
      </c>
      <c r="L46" s="324" t="s">
        <v>318</v>
      </c>
      <c r="M46" s="309">
        <v>14.6</v>
      </c>
      <c r="N46" s="318">
        <v>31.2</v>
      </c>
      <c r="O46" s="323">
        <v>0.0008217592592592592</v>
      </c>
      <c r="P46" s="332">
        <v>27</v>
      </c>
      <c r="Q46" s="305">
        <v>29</v>
      </c>
      <c r="R46" s="324">
        <v>288</v>
      </c>
      <c r="T46" s="320">
        <v>14</v>
      </c>
      <c r="U46" s="319">
        <v>10.6</v>
      </c>
      <c r="V46" s="318">
        <v>15.2</v>
      </c>
      <c r="W46" s="317">
        <v>0.0032175925925925926</v>
      </c>
      <c r="X46" s="317">
        <v>0.006875</v>
      </c>
      <c r="Y46" s="316">
        <v>0.010185185185185184</v>
      </c>
      <c r="Z46" s="328">
        <v>29</v>
      </c>
      <c r="AA46" s="314">
        <v>32</v>
      </c>
      <c r="AB46" s="331" t="s">
        <v>3</v>
      </c>
      <c r="AC46" s="330">
        <v>34</v>
      </c>
      <c r="AD46" s="324" t="s">
        <v>27</v>
      </c>
      <c r="AE46" s="324">
        <v>24</v>
      </c>
      <c r="AF46" s="309">
        <v>31.4</v>
      </c>
      <c r="AG46" s="308" t="s">
        <v>28</v>
      </c>
      <c r="AH46" s="307" t="s">
        <v>409</v>
      </c>
      <c r="AI46" s="306" t="s">
        <v>3</v>
      </c>
      <c r="AJ46" s="306" t="s">
        <v>3</v>
      </c>
      <c r="AK46" s="305">
        <v>185</v>
      </c>
    </row>
    <row r="47" spans="1:37" ht="12.75">
      <c r="A47" s="320">
        <v>63</v>
      </c>
      <c r="B47" s="319" t="s">
        <v>3</v>
      </c>
      <c r="C47" s="318" t="s">
        <v>3</v>
      </c>
      <c r="D47" s="317">
        <v>0.0021643518518518518</v>
      </c>
      <c r="E47" s="317">
        <v>0.0044444444444444444</v>
      </c>
      <c r="F47" s="316">
        <v>0.006921296296296297</v>
      </c>
      <c r="G47" s="328">
        <v>53.5</v>
      </c>
      <c r="H47" s="327">
        <v>63</v>
      </c>
      <c r="I47" s="326" t="s">
        <v>3</v>
      </c>
      <c r="J47" s="334" t="s">
        <v>3</v>
      </c>
      <c r="K47" s="324" t="s">
        <v>3</v>
      </c>
      <c r="L47" s="324" t="s">
        <v>317</v>
      </c>
      <c r="M47" s="309">
        <v>14.7</v>
      </c>
      <c r="N47" s="318">
        <v>31.4</v>
      </c>
      <c r="O47" s="323">
        <v>0.0008275462962962963</v>
      </c>
      <c r="P47" s="332" t="s">
        <v>3</v>
      </c>
      <c r="Q47" s="305" t="s">
        <v>3</v>
      </c>
      <c r="R47" s="324">
        <v>286</v>
      </c>
      <c r="T47" s="320">
        <v>13</v>
      </c>
      <c r="U47" s="319">
        <v>10.7</v>
      </c>
      <c r="V47" s="318">
        <v>15.4</v>
      </c>
      <c r="W47" s="317">
        <v>0.003310185185185185</v>
      </c>
      <c r="X47" s="317">
        <v>0.007060185185185184</v>
      </c>
      <c r="Y47" s="316">
        <v>0.010324074074074074</v>
      </c>
      <c r="Z47" s="328">
        <v>28.5</v>
      </c>
      <c r="AA47" s="314">
        <v>31.5</v>
      </c>
      <c r="AB47" s="331" t="s">
        <v>50</v>
      </c>
      <c r="AC47" s="330">
        <v>32</v>
      </c>
      <c r="AD47" s="324" t="s">
        <v>3</v>
      </c>
      <c r="AE47" s="324">
        <v>23</v>
      </c>
      <c r="AF47" s="309">
        <v>32.2</v>
      </c>
      <c r="AG47" s="308" t="s">
        <v>29</v>
      </c>
      <c r="AH47" s="307" t="s">
        <v>408</v>
      </c>
      <c r="AI47" s="306">
        <v>5</v>
      </c>
      <c r="AJ47" s="306">
        <v>5</v>
      </c>
      <c r="AK47" s="305">
        <v>180</v>
      </c>
    </row>
    <row r="48" spans="1:37" ht="12.75">
      <c r="A48" s="320">
        <v>62</v>
      </c>
      <c r="B48" s="318" t="s">
        <v>3</v>
      </c>
      <c r="C48" s="336">
        <v>12.4</v>
      </c>
      <c r="D48" s="317">
        <v>0.0021759259259259258</v>
      </c>
      <c r="E48" s="317">
        <v>0.004467592592592593</v>
      </c>
      <c r="F48" s="316">
        <v>0.0069560185185185185</v>
      </c>
      <c r="G48" s="328">
        <v>53</v>
      </c>
      <c r="H48" s="327">
        <v>62</v>
      </c>
      <c r="I48" s="326" t="s">
        <v>3</v>
      </c>
      <c r="J48" s="330">
        <v>71</v>
      </c>
      <c r="K48" s="324" t="s">
        <v>316</v>
      </c>
      <c r="L48" s="324">
        <v>72</v>
      </c>
      <c r="M48" s="309">
        <v>14.8</v>
      </c>
      <c r="N48" s="318">
        <v>31.6</v>
      </c>
      <c r="O48" s="337">
        <v>0.0008333333333333334</v>
      </c>
      <c r="P48" s="332">
        <v>26</v>
      </c>
      <c r="Q48" s="305">
        <v>28</v>
      </c>
      <c r="R48" s="324">
        <v>284</v>
      </c>
      <c r="T48" s="320">
        <v>12</v>
      </c>
      <c r="U48" s="319">
        <v>10.8</v>
      </c>
      <c r="V48" s="318">
        <v>15.6</v>
      </c>
      <c r="W48" s="317">
        <v>0.0034027777777777784</v>
      </c>
      <c r="X48" s="317">
        <v>0.007245370370370371</v>
      </c>
      <c r="Y48" s="316">
        <v>0.010462962962962964</v>
      </c>
      <c r="Z48" s="328">
        <v>28</v>
      </c>
      <c r="AA48" s="314">
        <v>31</v>
      </c>
      <c r="AB48" s="331" t="s">
        <v>3</v>
      </c>
      <c r="AC48" s="330">
        <v>30</v>
      </c>
      <c r="AD48" s="324" t="s">
        <v>30</v>
      </c>
      <c r="AE48" s="324">
        <v>22</v>
      </c>
      <c r="AF48" s="309">
        <v>33</v>
      </c>
      <c r="AG48" s="308" t="s">
        <v>31</v>
      </c>
      <c r="AH48" s="307" t="s">
        <v>407</v>
      </c>
      <c r="AI48" s="306" t="s">
        <v>3</v>
      </c>
      <c r="AJ48" s="306" t="s">
        <v>3</v>
      </c>
      <c r="AK48" s="305">
        <v>175</v>
      </c>
    </row>
    <row r="49" spans="1:37" ht="12.75">
      <c r="A49" s="320">
        <v>61</v>
      </c>
      <c r="B49" s="319">
        <v>8</v>
      </c>
      <c r="C49" s="318" t="s">
        <v>3</v>
      </c>
      <c r="D49" s="317">
        <v>0.0021875</v>
      </c>
      <c r="E49" s="317">
        <v>0.0044907407407407405</v>
      </c>
      <c r="F49" s="316">
        <v>0.006990740740740741</v>
      </c>
      <c r="G49" s="328">
        <v>52.5</v>
      </c>
      <c r="H49" s="327">
        <v>61</v>
      </c>
      <c r="I49" s="326" t="s">
        <v>12</v>
      </c>
      <c r="J49" s="334" t="s">
        <v>3</v>
      </c>
      <c r="K49" s="324" t="s">
        <v>3</v>
      </c>
      <c r="L49" s="324">
        <v>71</v>
      </c>
      <c r="M49" s="309">
        <v>14.9</v>
      </c>
      <c r="N49" s="318">
        <v>31.8</v>
      </c>
      <c r="O49" s="359">
        <v>0.0008391203703703703</v>
      </c>
      <c r="P49" s="332" t="s">
        <v>3</v>
      </c>
      <c r="Q49" s="305" t="s">
        <v>3</v>
      </c>
      <c r="R49" s="324">
        <v>282</v>
      </c>
      <c r="T49" s="320">
        <v>11</v>
      </c>
      <c r="U49" s="319">
        <v>10.9</v>
      </c>
      <c r="V49" s="318">
        <v>15.8</v>
      </c>
      <c r="W49" s="317">
        <v>0.0034953703703703705</v>
      </c>
      <c r="X49" s="317">
        <v>0.007430555555555555</v>
      </c>
      <c r="Y49" s="316">
        <v>0.010601851851851854</v>
      </c>
      <c r="Z49" s="328">
        <v>27.5</v>
      </c>
      <c r="AA49" s="314">
        <v>30.5</v>
      </c>
      <c r="AB49" s="331" t="s">
        <v>3</v>
      </c>
      <c r="AC49" s="330">
        <v>28</v>
      </c>
      <c r="AD49" s="324" t="s">
        <v>3</v>
      </c>
      <c r="AE49" s="324">
        <v>21</v>
      </c>
      <c r="AF49" s="309">
        <v>34</v>
      </c>
      <c r="AG49" s="308" t="s">
        <v>32</v>
      </c>
      <c r="AH49" s="307" t="s">
        <v>406</v>
      </c>
      <c r="AI49" s="306" t="s">
        <v>3</v>
      </c>
      <c r="AJ49" s="306" t="s">
        <v>3</v>
      </c>
      <c r="AK49" s="305">
        <v>170</v>
      </c>
    </row>
    <row r="50" spans="1:37" s="338" customFormat="1" ht="12.75">
      <c r="A50" s="352">
        <v>60</v>
      </c>
      <c r="B50" s="319" t="s">
        <v>3</v>
      </c>
      <c r="C50" s="358">
        <v>12.5</v>
      </c>
      <c r="D50" s="349">
        <v>0.002199074074074074</v>
      </c>
      <c r="E50" s="349">
        <v>0.004513888888888889</v>
      </c>
      <c r="F50" s="348">
        <v>0.007025462962962963</v>
      </c>
      <c r="G50" s="347">
        <v>52</v>
      </c>
      <c r="H50" s="357">
        <v>60</v>
      </c>
      <c r="I50" s="326" t="s">
        <v>3</v>
      </c>
      <c r="J50" s="345">
        <v>70</v>
      </c>
      <c r="K50" s="344" t="s">
        <v>312</v>
      </c>
      <c r="L50" s="344">
        <v>70</v>
      </c>
      <c r="M50" s="343">
        <v>15</v>
      </c>
      <c r="N50" s="356">
        <v>32</v>
      </c>
      <c r="O50" s="355">
        <v>0.0008449074074074075</v>
      </c>
      <c r="P50" s="354">
        <v>25</v>
      </c>
      <c r="Q50" s="353">
        <v>27</v>
      </c>
      <c r="R50" s="344">
        <v>280</v>
      </c>
      <c r="T50" s="352">
        <v>10</v>
      </c>
      <c r="U50" s="351">
        <v>11</v>
      </c>
      <c r="V50" s="350">
        <v>16</v>
      </c>
      <c r="W50" s="349">
        <v>0.003587962962962963</v>
      </c>
      <c r="X50" s="349">
        <v>0.007638888888888889</v>
      </c>
      <c r="Y50" s="348">
        <v>0.01076388888888889</v>
      </c>
      <c r="Z50" s="347">
        <v>27</v>
      </c>
      <c r="AA50" s="346">
        <v>30</v>
      </c>
      <c r="AB50" s="331" t="s">
        <v>62</v>
      </c>
      <c r="AC50" s="345">
        <v>26</v>
      </c>
      <c r="AD50" s="344" t="s">
        <v>33</v>
      </c>
      <c r="AE50" s="344">
        <v>20</v>
      </c>
      <c r="AF50" s="343">
        <v>35</v>
      </c>
      <c r="AG50" s="342" t="s">
        <v>34</v>
      </c>
      <c r="AH50" s="341" t="s">
        <v>405</v>
      </c>
      <c r="AI50" s="340">
        <v>4</v>
      </c>
      <c r="AJ50" s="340">
        <v>4</v>
      </c>
      <c r="AK50" s="339">
        <v>165</v>
      </c>
    </row>
    <row r="51" spans="1:37" ht="12.75">
      <c r="A51" s="320">
        <v>59</v>
      </c>
      <c r="B51" s="319" t="s">
        <v>3</v>
      </c>
      <c r="C51" s="318" t="s">
        <v>3</v>
      </c>
      <c r="D51" s="335">
        <v>0.0022106481481481478</v>
      </c>
      <c r="E51" s="317">
        <v>0.0045370370370370365</v>
      </c>
      <c r="F51" s="316">
        <v>0.007060185185185184</v>
      </c>
      <c r="G51" s="328">
        <v>51.5</v>
      </c>
      <c r="H51" s="327">
        <v>59</v>
      </c>
      <c r="I51" s="326" t="s">
        <v>3</v>
      </c>
      <c r="J51" s="334" t="s">
        <v>3</v>
      </c>
      <c r="K51" s="324" t="s">
        <v>3</v>
      </c>
      <c r="L51" s="324">
        <v>69</v>
      </c>
      <c r="M51" s="309">
        <v>15.1</v>
      </c>
      <c r="N51" s="318">
        <v>32.2</v>
      </c>
      <c r="O51" s="337" t="s">
        <v>404</v>
      </c>
      <c r="P51" s="332" t="s">
        <v>3</v>
      </c>
      <c r="Q51" s="305" t="s">
        <v>3</v>
      </c>
      <c r="R51" s="324">
        <v>278</v>
      </c>
      <c r="T51" s="320">
        <v>9</v>
      </c>
      <c r="U51" s="319">
        <v>11.2</v>
      </c>
      <c r="V51" s="318">
        <v>16.3</v>
      </c>
      <c r="W51" s="317">
        <v>0.0037037037037037034</v>
      </c>
      <c r="X51" s="317">
        <v>0.007870370370370371</v>
      </c>
      <c r="Y51" s="316">
        <v>0.010949074074074075</v>
      </c>
      <c r="Z51" s="328">
        <v>26.5</v>
      </c>
      <c r="AA51" s="314">
        <v>29.5</v>
      </c>
      <c r="AB51" s="331" t="s">
        <v>3</v>
      </c>
      <c r="AC51" s="330">
        <v>24</v>
      </c>
      <c r="AD51" s="324" t="s">
        <v>35</v>
      </c>
      <c r="AE51" s="324" t="s">
        <v>10</v>
      </c>
      <c r="AF51" s="309">
        <v>36</v>
      </c>
      <c r="AG51" s="308" t="s">
        <v>292</v>
      </c>
      <c r="AH51" s="307" t="s">
        <v>403</v>
      </c>
      <c r="AI51" s="306" t="s">
        <v>3</v>
      </c>
      <c r="AJ51" s="306" t="s">
        <v>3</v>
      </c>
      <c r="AK51" s="305">
        <v>160</v>
      </c>
    </row>
    <row r="52" spans="1:37" ht="12.75">
      <c r="A52" s="320">
        <v>58</v>
      </c>
      <c r="B52" s="319">
        <v>8.1</v>
      </c>
      <c r="C52" s="336">
        <v>12.6</v>
      </c>
      <c r="D52" s="335">
        <v>0.0022222222222222222</v>
      </c>
      <c r="E52" s="317">
        <v>0.004560185185185185</v>
      </c>
      <c r="F52" s="316">
        <v>0.007094907407407407</v>
      </c>
      <c r="G52" s="328">
        <v>51</v>
      </c>
      <c r="H52" s="327">
        <v>58</v>
      </c>
      <c r="I52" s="326" t="s">
        <v>15</v>
      </c>
      <c r="J52" s="330">
        <v>69</v>
      </c>
      <c r="K52" s="324" t="s">
        <v>308</v>
      </c>
      <c r="L52" s="324">
        <v>68</v>
      </c>
      <c r="M52" s="309">
        <v>15.2</v>
      </c>
      <c r="N52" s="318">
        <v>32.4</v>
      </c>
      <c r="O52" s="337">
        <v>0.0008564814814814815</v>
      </c>
      <c r="P52" s="332">
        <v>24</v>
      </c>
      <c r="Q52" s="305">
        <v>26</v>
      </c>
      <c r="R52" s="324">
        <v>276</v>
      </c>
      <c r="T52" s="320">
        <v>8</v>
      </c>
      <c r="U52" s="319">
        <v>11.4</v>
      </c>
      <c r="V52" s="318">
        <v>16.6</v>
      </c>
      <c r="W52" s="317">
        <v>0.0038194444444444443</v>
      </c>
      <c r="X52" s="317">
        <v>0.008101851851851851</v>
      </c>
      <c r="Y52" s="316">
        <v>0.01113425925925926</v>
      </c>
      <c r="Z52" s="328">
        <v>26</v>
      </c>
      <c r="AA52" s="314">
        <v>29</v>
      </c>
      <c r="AB52" s="331" t="s">
        <v>63</v>
      </c>
      <c r="AC52" s="330">
        <v>22</v>
      </c>
      <c r="AD52" s="324" t="s">
        <v>37</v>
      </c>
      <c r="AE52" s="324" t="s">
        <v>15</v>
      </c>
      <c r="AF52" s="309">
        <v>37</v>
      </c>
      <c r="AG52" s="308" t="s">
        <v>293</v>
      </c>
      <c r="AH52" s="307" t="s">
        <v>402</v>
      </c>
      <c r="AI52" s="306" t="s">
        <v>3</v>
      </c>
      <c r="AJ52" s="306" t="s">
        <v>3</v>
      </c>
      <c r="AK52" s="305">
        <v>155</v>
      </c>
    </row>
    <row r="53" spans="1:37" ht="12.75">
      <c r="A53" s="320">
        <v>57</v>
      </c>
      <c r="B53" s="319" t="s">
        <v>3</v>
      </c>
      <c r="C53" s="318" t="s">
        <v>3</v>
      </c>
      <c r="D53" s="335">
        <v>0.0022337962962962967</v>
      </c>
      <c r="E53" s="317">
        <v>0.004583333333333333</v>
      </c>
      <c r="F53" s="316">
        <v>0.007129629629629631</v>
      </c>
      <c r="G53" s="328">
        <v>50.5</v>
      </c>
      <c r="H53" s="327">
        <v>57</v>
      </c>
      <c r="I53" s="326" t="s">
        <v>3</v>
      </c>
      <c r="J53" s="334" t="s">
        <v>3</v>
      </c>
      <c r="K53" s="324" t="s">
        <v>3</v>
      </c>
      <c r="L53" s="324">
        <v>67</v>
      </c>
      <c r="M53" s="309">
        <v>15.3</v>
      </c>
      <c r="N53" s="318">
        <v>32.6</v>
      </c>
      <c r="O53" s="337" t="s">
        <v>401</v>
      </c>
      <c r="P53" s="332" t="s">
        <v>3</v>
      </c>
      <c r="Q53" s="305" t="s">
        <v>3</v>
      </c>
      <c r="R53" s="324">
        <v>274</v>
      </c>
      <c r="T53" s="320">
        <v>7</v>
      </c>
      <c r="U53" s="319">
        <v>11.7</v>
      </c>
      <c r="V53" s="318">
        <v>16.9</v>
      </c>
      <c r="W53" s="317">
        <v>0.003935185185185186</v>
      </c>
      <c r="X53" s="317">
        <v>0.008333333333333333</v>
      </c>
      <c r="Y53" s="316">
        <v>0.011342592592592592</v>
      </c>
      <c r="Z53" s="328">
        <v>25.5</v>
      </c>
      <c r="AA53" s="314">
        <v>28.5</v>
      </c>
      <c r="AB53" s="331" t="s">
        <v>3</v>
      </c>
      <c r="AC53" s="330">
        <v>20</v>
      </c>
      <c r="AD53" s="324" t="s">
        <v>38</v>
      </c>
      <c r="AE53" s="324" t="s">
        <v>21</v>
      </c>
      <c r="AF53" s="309">
        <v>38</v>
      </c>
      <c r="AG53" s="308" t="s">
        <v>36</v>
      </c>
      <c r="AH53" s="307" t="s">
        <v>400</v>
      </c>
      <c r="AI53" s="306">
        <v>3</v>
      </c>
      <c r="AJ53" s="306">
        <v>3</v>
      </c>
      <c r="AK53" s="305">
        <v>150</v>
      </c>
    </row>
    <row r="54" spans="1:37" ht="12.75">
      <c r="A54" s="320">
        <v>56</v>
      </c>
      <c r="B54" s="319" t="s">
        <v>3</v>
      </c>
      <c r="C54" s="336">
        <v>12.7</v>
      </c>
      <c r="D54" s="335">
        <v>0.0022453703703703702</v>
      </c>
      <c r="E54" s="317">
        <v>0.004606481481481481</v>
      </c>
      <c r="F54" s="316">
        <v>0.0071643518518518514</v>
      </c>
      <c r="G54" s="328">
        <v>50</v>
      </c>
      <c r="H54" s="327">
        <v>56</v>
      </c>
      <c r="I54" s="326" t="s">
        <v>3</v>
      </c>
      <c r="J54" s="330">
        <v>68</v>
      </c>
      <c r="K54" s="324" t="s">
        <v>304</v>
      </c>
      <c r="L54" s="324">
        <v>66</v>
      </c>
      <c r="M54" s="309">
        <v>15.4</v>
      </c>
      <c r="N54" s="318">
        <v>32.8</v>
      </c>
      <c r="O54" s="323" t="s">
        <v>399</v>
      </c>
      <c r="P54" s="332">
        <v>23</v>
      </c>
      <c r="Q54" s="305">
        <v>25</v>
      </c>
      <c r="R54" s="324">
        <v>272</v>
      </c>
      <c r="T54" s="320">
        <v>6</v>
      </c>
      <c r="U54" s="319">
        <v>12</v>
      </c>
      <c r="V54" s="318">
        <v>17.3</v>
      </c>
      <c r="W54" s="317">
        <v>0.004050925925925926</v>
      </c>
      <c r="X54" s="317">
        <v>0.008564814814814815</v>
      </c>
      <c r="Y54" s="316">
        <v>0.011550925925925925</v>
      </c>
      <c r="Z54" s="328">
        <v>25</v>
      </c>
      <c r="AA54" s="314">
        <v>28</v>
      </c>
      <c r="AB54" s="331" t="s">
        <v>64</v>
      </c>
      <c r="AC54" s="330">
        <v>18</v>
      </c>
      <c r="AD54" s="324" t="s">
        <v>40</v>
      </c>
      <c r="AE54" s="324" t="s">
        <v>27</v>
      </c>
      <c r="AF54" s="309">
        <v>39</v>
      </c>
      <c r="AG54" s="308" t="s">
        <v>182</v>
      </c>
      <c r="AH54" s="307" t="s">
        <v>196</v>
      </c>
      <c r="AI54" s="306" t="s">
        <v>3</v>
      </c>
      <c r="AJ54" s="306" t="s">
        <v>3</v>
      </c>
      <c r="AK54" s="305">
        <v>145</v>
      </c>
    </row>
    <row r="55" spans="1:37" ht="12.75">
      <c r="A55" s="320">
        <v>55</v>
      </c>
      <c r="B55" s="319">
        <v>8.2</v>
      </c>
      <c r="C55" s="318" t="s">
        <v>3</v>
      </c>
      <c r="D55" s="335">
        <v>0.0022569444444444447</v>
      </c>
      <c r="E55" s="317">
        <v>0.00462962962962963</v>
      </c>
      <c r="F55" s="316">
        <v>0.007199074074074074</v>
      </c>
      <c r="G55" s="328">
        <v>49.5</v>
      </c>
      <c r="H55" s="327">
        <v>55</v>
      </c>
      <c r="I55" s="326" t="s">
        <v>18</v>
      </c>
      <c r="J55" s="334" t="s">
        <v>3</v>
      </c>
      <c r="K55" s="324" t="s">
        <v>3</v>
      </c>
      <c r="L55" s="324">
        <v>65</v>
      </c>
      <c r="M55" s="309">
        <v>15.5</v>
      </c>
      <c r="N55" s="318">
        <v>33</v>
      </c>
      <c r="O55" s="323" t="s">
        <v>398</v>
      </c>
      <c r="P55" s="332" t="s">
        <v>3</v>
      </c>
      <c r="Q55" s="305" t="s">
        <v>3</v>
      </c>
      <c r="R55" s="324">
        <v>270</v>
      </c>
      <c r="T55" s="320">
        <v>5</v>
      </c>
      <c r="U55" s="319">
        <v>12.3</v>
      </c>
      <c r="V55" s="318">
        <v>17.7</v>
      </c>
      <c r="W55" s="317">
        <v>0.004166666666666667</v>
      </c>
      <c r="X55" s="317">
        <v>0.008796296296296297</v>
      </c>
      <c r="Y55" s="316">
        <v>0.01175925925925926</v>
      </c>
      <c r="Z55" s="328">
        <v>24.5</v>
      </c>
      <c r="AA55" s="314">
        <v>27.5</v>
      </c>
      <c r="AB55" s="331" t="s">
        <v>3</v>
      </c>
      <c r="AC55" s="330">
        <v>15</v>
      </c>
      <c r="AD55" s="324" t="s">
        <v>43</v>
      </c>
      <c r="AE55" s="324" t="s">
        <v>33</v>
      </c>
      <c r="AF55" s="309">
        <v>40</v>
      </c>
      <c r="AG55" s="308" t="s">
        <v>39</v>
      </c>
      <c r="AH55" s="307" t="s">
        <v>201</v>
      </c>
      <c r="AI55" s="306" t="s">
        <v>3</v>
      </c>
      <c r="AJ55" s="306" t="s">
        <v>3</v>
      </c>
      <c r="AK55" s="305">
        <v>140</v>
      </c>
    </row>
    <row r="56" spans="1:37" ht="12.75">
      <c r="A56" s="320">
        <v>54</v>
      </c>
      <c r="B56" s="319" t="s">
        <v>3</v>
      </c>
      <c r="C56" s="318">
        <v>12.8</v>
      </c>
      <c r="D56" s="335">
        <v>0.0022685185185185182</v>
      </c>
      <c r="E56" s="317">
        <v>0.004652777777777777</v>
      </c>
      <c r="F56" s="316">
        <v>0.007233796296296296</v>
      </c>
      <c r="G56" s="328">
        <v>49</v>
      </c>
      <c r="H56" s="327">
        <v>54</v>
      </c>
      <c r="I56" s="326" t="s">
        <v>3</v>
      </c>
      <c r="J56" s="330">
        <v>67</v>
      </c>
      <c r="K56" s="324" t="s">
        <v>300</v>
      </c>
      <c r="L56" s="324">
        <v>64</v>
      </c>
      <c r="M56" s="309">
        <v>15.6</v>
      </c>
      <c r="N56" s="318">
        <v>33.3</v>
      </c>
      <c r="O56" s="323">
        <v>0.0008796296296296296</v>
      </c>
      <c r="P56" s="332">
        <v>22</v>
      </c>
      <c r="Q56" s="305">
        <v>24</v>
      </c>
      <c r="R56" s="324">
        <v>268</v>
      </c>
      <c r="T56" s="320">
        <v>4</v>
      </c>
      <c r="U56" s="319">
        <v>12.6</v>
      </c>
      <c r="V56" s="318">
        <v>18.1</v>
      </c>
      <c r="W56" s="317">
        <v>0.0042824074074074075</v>
      </c>
      <c r="X56" s="317">
        <v>0.009027777777777779</v>
      </c>
      <c r="Y56" s="316">
        <v>0.01199074074074074</v>
      </c>
      <c r="Z56" s="328">
        <v>24</v>
      </c>
      <c r="AA56" s="314">
        <v>27</v>
      </c>
      <c r="AB56" s="331" t="s">
        <v>65</v>
      </c>
      <c r="AC56" s="330">
        <v>12</v>
      </c>
      <c r="AD56" s="324" t="s">
        <v>44</v>
      </c>
      <c r="AE56" s="324" t="s">
        <v>37</v>
      </c>
      <c r="AF56" s="309">
        <v>41</v>
      </c>
      <c r="AG56" s="308" t="s">
        <v>183</v>
      </c>
      <c r="AH56" s="307" t="s">
        <v>206</v>
      </c>
      <c r="AI56" s="306">
        <v>2</v>
      </c>
      <c r="AJ56" s="306">
        <v>2</v>
      </c>
      <c r="AK56" s="305">
        <v>130</v>
      </c>
    </row>
    <row r="57" spans="1:37" ht="12.75">
      <c r="A57" s="320">
        <v>53</v>
      </c>
      <c r="B57" s="319" t="s">
        <v>3</v>
      </c>
      <c r="C57" s="318" t="s">
        <v>3</v>
      </c>
      <c r="D57" s="329">
        <v>0.0022800925925925927</v>
      </c>
      <c r="E57" s="317">
        <v>0.004675925925925926</v>
      </c>
      <c r="F57" s="316">
        <v>0.007268518518518519</v>
      </c>
      <c r="G57" s="328">
        <v>48.5</v>
      </c>
      <c r="H57" s="327">
        <v>53</v>
      </c>
      <c r="I57" s="326" t="s">
        <v>3</v>
      </c>
      <c r="J57" s="334" t="s">
        <v>3</v>
      </c>
      <c r="K57" s="324" t="s">
        <v>3</v>
      </c>
      <c r="L57" s="324">
        <v>63</v>
      </c>
      <c r="M57" s="309">
        <v>15.7</v>
      </c>
      <c r="N57" s="318">
        <v>33.6</v>
      </c>
      <c r="O57" s="323">
        <v>0.0008912037037037036</v>
      </c>
      <c r="P57" s="332" t="s">
        <v>3</v>
      </c>
      <c r="Q57" s="305" t="s">
        <v>3</v>
      </c>
      <c r="R57" s="324">
        <v>266</v>
      </c>
      <c r="T57" s="320">
        <v>3</v>
      </c>
      <c r="U57" s="319">
        <v>13</v>
      </c>
      <c r="V57" s="318">
        <v>18.6</v>
      </c>
      <c r="W57" s="317">
        <v>0.004398148148148148</v>
      </c>
      <c r="X57" s="317">
        <v>0.009375</v>
      </c>
      <c r="Y57" s="316">
        <v>0.012222222222222223</v>
      </c>
      <c r="Z57" s="328">
        <v>23</v>
      </c>
      <c r="AA57" s="314">
        <v>26.5</v>
      </c>
      <c r="AB57" s="331" t="s">
        <v>3</v>
      </c>
      <c r="AC57" s="330">
        <v>9</v>
      </c>
      <c r="AD57" s="324" t="s">
        <v>46</v>
      </c>
      <c r="AE57" s="324" t="s">
        <v>40</v>
      </c>
      <c r="AF57" s="309">
        <v>42</v>
      </c>
      <c r="AG57" s="308" t="s">
        <v>41</v>
      </c>
      <c r="AH57" s="307" t="s">
        <v>212</v>
      </c>
      <c r="AI57" s="306" t="s">
        <v>3</v>
      </c>
      <c r="AJ57" s="306" t="s">
        <v>3</v>
      </c>
      <c r="AK57" s="305">
        <v>120</v>
      </c>
    </row>
    <row r="58" spans="1:37" ht="12.75">
      <c r="A58" s="320">
        <v>52</v>
      </c>
      <c r="B58" s="319">
        <v>8.3</v>
      </c>
      <c r="C58" s="318">
        <v>12.9</v>
      </c>
      <c r="D58" s="329">
        <v>0.0022916666666666667</v>
      </c>
      <c r="E58" s="317">
        <v>0.004699074074074074</v>
      </c>
      <c r="F58" s="316">
        <v>0.007303240740740741</v>
      </c>
      <c r="G58" s="328">
        <v>48</v>
      </c>
      <c r="H58" s="327">
        <v>52</v>
      </c>
      <c r="I58" s="333">
        <v>14</v>
      </c>
      <c r="J58" s="330">
        <v>66</v>
      </c>
      <c r="K58" s="324" t="s">
        <v>297</v>
      </c>
      <c r="L58" s="324">
        <v>62</v>
      </c>
      <c r="M58" s="309">
        <v>15.8</v>
      </c>
      <c r="N58" s="318">
        <v>34</v>
      </c>
      <c r="O58" s="323">
        <v>0.0009027777777777778</v>
      </c>
      <c r="P58" s="332">
        <v>21</v>
      </c>
      <c r="Q58" s="305">
        <v>23</v>
      </c>
      <c r="R58" s="324">
        <v>264</v>
      </c>
      <c r="T58" s="320">
        <v>2</v>
      </c>
      <c r="U58" s="319">
        <v>13.5</v>
      </c>
      <c r="V58" s="318">
        <v>19.2</v>
      </c>
      <c r="W58" s="317">
        <v>0.004571759259259259</v>
      </c>
      <c r="X58" s="317">
        <v>0.009837962962962963</v>
      </c>
      <c r="Y58" s="316">
        <v>0.0125</v>
      </c>
      <c r="Z58" s="328">
        <v>22</v>
      </c>
      <c r="AA58" s="314">
        <v>26</v>
      </c>
      <c r="AB58" s="331" t="s">
        <v>66</v>
      </c>
      <c r="AC58" s="330">
        <v>6</v>
      </c>
      <c r="AD58" s="324" t="s">
        <v>48</v>
      </c>
      <c r="AE58" s="324" t="s">
        <v>44</v>
      </c>
      <c r="AF58" s="309">
        <v>44</v>
      </c>
      <c r="AG58" s="308" t="s">
        <v>184</v>
      </c>
      <c r="AH58" s="307" t="s">
        <v>218</v>
      </c>
      <c r="AI58" s="306" t="s">
        <v>3</v>
      </c>
      <c r="AJ58" s="306" t="s">
        <v>3</v>
      </c>
      <c r="AK58" s="305">
        <v>110</v>
      </c>
    </row>
    <row r="59" spans="1:37" ht="13.5" thickBot="1">
      <c r="A59" s="320">
        <v>51</v>
      </c>
      <c r="B59" s="319" t="s">
        <v>3</v>
      </c>
      <c r="C59" s="318" t="s">
        <v>3</v>
      </c>
      <c r="D59" s="329">
        <v>0.0023032407407407407</v>
      </c>
      <c r="E59" s="317">
        <v>0.004722222222222222</v>
      </c>
      <c r="F59" s="316">
        <v>0.007337962962962963</v>
      </c>
      <c r="G59" s="328">
        <v>47.5</v>
      </c>
      <c r="H59" s="327">
        <v>51</v>
      </c>
      <c r="I59" s="326" t="s">
        <v>3</v>
      </c>
      <c r="J59" s="325" t="s">
        <v>3</v>
      </c>
      <c r="K59" s="324" t="s">
        <v>3</v>
      </c>
      <c r="L59" s="324">
        <v>61</v>
      </c>
      <c r="M59" s="309">
        <v>15.9</v>
      </c>
      <c r="N59" s="318">
        <v>34.5</v>
      </c>
      <c r="O59" s="323">
        <v>0.0009143518518518518</v>
      </c>
      <c r="P59" s="322" t="s">
        <v>3</v>
      </c>
      <c r="Q59" s="321" t="s">
        <v>3</v>
      </c>
      <c r="R59" s="310">
        <v>262</v>
      </c>
      <c r="T59" s="320">
        <v>1</v>
      </c>
      <c r="U59" s="319">
        <v>14</v>
      </c>
      <c r="V59" s="318">
        <v>20</v>
      </c>
      <c r="W59" s="317">
        <v>0.004861111111111111</v>
      </c>
      <c r="X59" s="317">
        <v>0.010416666666666666</v>
      </c>
      <c r="Y59" s="316">
        <v>0.012847222222222223</v>
      </c>
      <c r="Z59" s="315">
        <v>20</v>
      </c>
      <c r="AA59" s="314">
        <v>25</v>
      </c>
      <c r="AB59" s="313" t="s">
        <v>67</v>
      </c>
      <c r="AC59" s="312">
        <v>3</v>
      </c>
      <c r="AD59" s="311" t="s">
        <v>50</v>
      </c>
      <c r="AE59" s="310" t="s">
        <v>48</v>
      </c>
      <c r="AF59" s="309">
        <v>46</v>
      </c>
      <c r="AG59" s="308" t="s">
        <v>397</v>
      </c>
      <c r="AH59" s="307" t="s">
        <v>226</v>
      </c>
      <c r="AI59" s="306">
        <v>1</v>
      </c>
      <c r="AJ59" s="306">
        <v>1</v>
      </c>
      <c r="AK59" s="305">
        <v>100</v>
      </c>
    </row>
    <row r="60" spans="1:37" s="299" customFormat="1" ht="5.25" customHeight="1" thickBot="1">
      <c r="A60" s="304"/>
      <c r="B60" s="303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2"/>
      <c r="O60" s="301"/>
      <c r="P60" s="301"/>
      <c r="Q60" s="300"/>
      <c r="R60" s="300"/>
      <c r="T60" s="304"/>
      <c r="U60" s="303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02"/>
      <c r="AH60" s="301"/>
      <c r="AI60" s="301"/>
      <c r="AJ60" s="300"/>
      <c r="AK60" s="300"/>
    </row>
    <row r="61" spans="1:36" ht="12.75">
      <c r="A61" s="298"/>
      <c r="B61" s="298"/>
      <c r="C61" s="286"/>
      <c r="D61" s="297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5"/>
      <c r="R61" s="295"/>
      <c r="S61" s="295"/>
      <c r="T61" s="294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</row>
    <row r="62" spans="1:36" ht="12.75">
      <c r="A62" s="293"/>
      <c r="B62" s="293"/>
      <c r="C62" s="286"/>
      <c r="D62" s="292" t="s">
        <v>396</v>
      </c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</row>
    <row r="63" spans="1:36" ht="12.75">
      <c r="A63" s="291"/>
      <c r="B63" s="291" t="s">
        <v>68</v>
      </c>
      <c r="C63" s="286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</row>
    <row r="64" spans="1:36" ht="12.75">
      <c r="A64" s="291"/>
      <c r="B64" s="291"/>
      <c r="C64" s="286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6"/>
      <c r="AJ64" s="286"/>
    </row>
    <row r="65" spans="1:36" ht="12.75" customHeight="1">
      <c r="A65" s="291"/>
      <c r="B65" s="291"/>
      <c r="C65" s="286"/>
      <c r="E65" s="287"/>
      <c r="F65" s="287"/>
      <c r="O65" s="287"/>
      <c r="Q65" s="288"/>
      <c r="S65" s="287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6"/>
      <c r="AG65" s="286"/>
      <c r="AH65" s="286"/>
      <c r="AI65" s="286"/>
      <c r="AJ65" s="286"/>
    </row>
    <row r="66" spans="1:36" ht="12.75">
      <c r="A66" s="291"/>
      <c r="B66" s="291" t="s">
        <v>68</v>
      </c>
      <c r="C66" s="286"/>
      <c r="E66" s="287"/>
      <c r="F66" s="287"/>
      <c r="O66" s="287"/>
      <c r="P66" s="288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6"/>
      <c r="AF66" s="286"/>
      <c r="AG66" s="286"/>
      <c r="AH66" s="286"/>
      <c r="AI66" s="286"/>
      <c r="AJ66" s="286"/>
    </row>
    <row r="67" spans="1:36" ht="12.75">
      <c r="A67" s="291"/>
      <c r="B67" s="291"/>
      <c r="C67" s="286"/>
      <c r="D67" s="287" t="s">
        <v>68</v>
      </c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</row>
    <row r="68" spans="4:18" ht="4.5" customHeight="1"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90"/>
      <c r="R68" s="290"/>
    </row>
    <row r="69" spans="1:3" ht="15.75">
      <c r="A69" s="289"/>
      <c r="B69" s="289"/>
      <c r="C69" s="289"/>
    </row>
  </sheetData>
  <sheetProtection/>
  <mergeCells count="16">
    <mergeCell ref="C3:P5"/>
    <mergeCell ref="K7:L7"/>
    <mergeCell ref="AD7:AE7"/>
    <mergeCell ref="Z6:AA6"/>
    <mergeCell ref="I6:I9"/>
    <mergeCell ref="AB6:AB9"/>
    <mergeCell ref="J6:J8"/>
    <mergeCell ref="AC6:AC8"/>
    <mergeCell ref="D62:S64"/>
    <mergeCell ref="AK6:AK9"/>
    <mergeCell ref="AI7:AJ7"/>
    <mergeCell ref="R6:R9"/>
    <mergeCell ref="P7:Q7"/>
    <mergeCell ref="AD6:AE6"/>
    <mergeCell ref="K6:L6"/>
    <mergeCell ref="G6:H6"/>
  </mergeCells>
  <printOptions verticalCentered="1"/>
  <pageMargins left="0.25" right="0.25" top="0.75" bottom="0.75" header="0.3" footer="0.3"/>
  <pageSetup horizontalDpi="360" verticalDpi="36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I66"/>
  <sheetViews>
    <sheetView view="pageBreakPreview" zoomScale="87" zoomScaleNormal="200" zoomScaleSheetLayoutView="87" zoomScalePageLayoutView="0" workbookViewId="0" topLeftCell="A1">
      <selection activeCell="S21" sqref="S21"/>
    </sheetView>
  </sheetViews>
  <sheetFormatPr defaultColWidth="9.00390625" defaultRowHeight="12.75"/>
  <cols>
    <col min="1" max="1" width="2.25390625" style="112" customWidth="1"/>
    <col min="2" max="2" width="4.875" style="114" customWidth="1"/>
    <col min="3" max="3" width="5.625" style="114" customWidth="1"/>
    <col min="4" max="4" width="3.875" style="113" customWidth="1"/>
    <col min="5" max="5" width="4.25390625" style="113" customWidth="1"/>
    <col min="6" max="6" width="4.125" style="113" hidden="1" customWidth="1"/>
    <col min="7" max="7" width="4.375" style="113" customWidth="1"/>
    <col min="8" max="8" width="1.25" style="113" hidden="1" customWidth="1"/>
    <col min="9" max="9" width="4.75390625" style="113" customWidth="1"/>
    <col min="10" max="10" width="0.2421875" style="113" hidden="1" customWidth="1"/>
    <col min="11" max="11" width="4.625" style="113" customWidth="1"/>
    <col min="12" max="12" width="5.875" style="113" customWidth="1"/>
    <col min="13" max="13" width="6.25390625" style="113" customWidth="1"/>
    <col min="14" max="14" width="5.625" style="113" customWidth="1"/>
    <col min="15" max="15" width="1.37890625" style="113" hidden="1" customWidth="1"/>
    <col min="16" max="16" width="5.00390625" style="113" customWidth="1"/>
    <col min="17" max="17" width="6.125" style="113" customWidth="1"/>
    <col min="18" max="18" width="12.75390625" style="113" customWidth="1"/>
    <col min="19" max="19" width="3.625" style="113" bestFit="1" customWidth="1"/>
    <col min="20" max="20" width="4.375" style="113" customWidth="1"/>
    <col min="21" max="21" width="4.125" style="113" customWidth="1"/>
    <col min="22" max="22" width="5.00390625" style="112" customWidth="1"/>
    <col min="23" max="23" width="4.375" style="112" hidden="1" customWidth="1"/>
    <col min="24" max="24" width="5.375" style="112" customWidth="1"/>
    <col min="25" max="25" width="5.875" style="112" hidden="1" customWidth="1"/>
    <col min="26" max="27" width="4.75390625" style="112" customWidth="1"/>
    <col min="28" max="28" width="5.75390625" style="112" customWidth="1"/>
    <col min="29" max="29" width="3.875" style="112" hidden="1" customWidth="1"/>
    <col min="30" max="30" width="6.375" style="112" customWidth="1"/>
    <col min="31" max="31" width="6.25390625" style="112" customWidth="1"/>
    <col min="32" max="32" width="1.12109375" style="112" hidden="1" customWidth="1"/>
    <col min="33" max="33" width="5.125" style="112" customWidth="1"/>
    <col min="34" max="34" width="6.375" style="112" customWidth="1"/>
    <col min="35" max="35" width="0.37109375" style="112" customWidth="1"/>
    <col min="36" max="36" width="2.25390625" style="112" hidden="1" customWidth="1"/>
    <col min="37" max="37" width="0.6171875" style="112" hidden="1" customWidth="1"/>
    <col min="38" max="38" width="3.25390625" style="112" customWidth="1"/>
    <col min="39" max="16384" width="9.125" style="112" customWidth="1"/>
  </cols>
  <sheetData>
    <row r="1" spans="2:17" ht="15.75" customHeight="1">
      <c r="B1" s="278"/>
      <c r="C1" s="278"/>
      <c r="D1" s="278"/>
      <c r="Q1" s="217"/>
    </row>
    <row r="2" spans="2:19" ht="8.25" hidden="1">
      <c r="B2" s="216"/>
      <c r="S2" s="119"/>
    </row>
    <row r="3" spans="4:31" ht="29.25" customHeight="1">
      <c r="D3" s="248" t="s">
        <v>1303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D3" s="281"/>
      <c r="AE3" s="282"/>
    </row>
    <row r="4" spans="2:34" s="188" customFormat="1" ht="11.25" customHeight="1">
      <c r="B4" s="215" t="s">
        <v>1302</v>
      </c>
      <c r="C4" s="215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45"/>
      <c r="Q4" s="29"/>
      <c r="R4" s="213"/>
      <c r="S4" s="28" t="s">
        <v>1301</v>
      </c>
      <c r="T4" s="28"/>
      <c r="U4" s="206"/>
      <c r="V4" s="212"/>
      <c r="W4" s="212"/>
      <c r="X4" s="212"/>
      <c r="Y4" s="212"/>
      <c r="Z4" s="212"/>
      <c r="AA4" s="212"/>
      <c r="AB4" s="212"/>
      <c r="AC4" s="211"/>
      <c r="AD4" s="211"/>
      <c r="AE4" s="211"/>
      <c r="AF4" s="211"/>
      <c r="AG4" s="211"/>
      <c r="AH4" s="3"/>
    </row>
    <row r="5" spans="2:34" s="188" customFormat="1" ht="12" customHeight="1">
      <c r="B5" s="279" t="s">
        <v>0</v>
      </c>
      <c r="C5" s="210" t="s">
        <v>392</v>
      </c>
      <c r="D5" s="262" t="s">
        <v>60</v>
      </c>
      <c r="E5" s="263"/>
      <c r="F5" s="263"/>
      <c r="G5" s="263"/>
      <c r="H5" s="264"/>
      <c r="I5" s="551" t="s">
        <v>1300</v>
      </c>
      <c r="J5" s="555"/>
      <c r="K5" s="550"/>
      <c r="L5" s="284" t="s">
        <v>388</v>
      </c>
      <c r="M5" s="267" t="s">
        <v>57</v>
      </c>
      <c r="N5" s="272" t="s">
        <v>1299</v>
      </c>
      <c r="O5" s="888"/>
      <c r="P5" s="272" t="s">
        <v>1298</v>
      </c>
      <c r="Q5" s="272" t="s">
        <v>1297</v>
      </c>
      <c r="R5" s="206"/>
      <c r="S5" s="265" t="s">
        <v>0</v>
      </c>
      <c r="T5" s="205"/>
      <c r="U5" s="262" t="s">
        <v>60</v>
      </c>
      <c r="V5" s="263"/>
      <c r="W5" s="263"/>
      <c r="X5" s="263"/>
      <c r="Y5" s="203"/>
      <c r="Z5" s="551" t="s">
        <v>1296</v>
      </c>
      <c r="AA5" s="555"/>
      <c r="AB5" s="267" t="s">
        <v>388</v>
      </c>
      <c r="AC5" s="576" t="s">
        <v>57</v>
      </c>
      <c r="AD5" s="275"/>
      <c r="AE5" s="272" t="s">
        <v>1295</v>
      </c>
      <c r="AF5" s="199"/>
      <c r="AG5" s="272" t="s">
        <v>1294</v>
      </c>
      <c r="AH5" s="271" t="s">
        <v>1293</v>
      </c>
    </row>
    <row r="6" spans="2:34" s="188" customFormat="1" ht="36" customHeight="1">
      <c r="B6" s="280"/>
      <c r="C6" s="189" t="s">
        <v>384</v>
      </c>
      <c r="D6" s="195" t="s">
        <v>1144</v>
      </c>
      <c r="E6" s="195" t="s">
        <v>1290</v>
      </c>
      <c r="F6" s="195"/>
      <c r="G6" s="195" t="s">
        <v>1289</v>
      </c>
      <c r="H6" s="194"/>
      <c r="I6" s="195" t="s">
        <v>1292</v>
      </c>
      <c r="J6" s="195"/>
      <c r="K6" s="195" t="s">
        <v>1291</v>
      </c>
      <c r="L6" s="285"/>
      <c r="M6" s="268"/>
      <c r="N6" s="267"/>
      <c r="O6" s="514"/>
      <c r="P6" s="267"/>
      <c r="Q6" s="267"/>
      <c r="R6" s="196"/>
      <c r="S6" s="266"/>
      <c r="T6" s="193" t="s">
        <v>384</v>
      </c>
      <c r="U6" s="195" t="s">
        <v>1143</v>
      </c>
      <c r="V6" s="195" t="s">
        <v>1290</v>
      </c>
      <c r="W6" s="195"/>
      <c r="X6" s="195" t="s">
        <v>1289</v>
      </c>
      <c r="Y6" s="194"/>
      <c r="Z6" s="195" t="s">
        <v>1288</v>
      </c>
      <c r="AA6" s="887" t="s">
        <v>1287</v>
      </c>
      <c r="AB6" s="268"/>
      <c r="AC6" s="571"/>
      <c r="AD6" s="276"/>
      <c r="AE6" s="267"/>
      <c r="AF6" s="886"/>
      <c r="AG6" s="267"/>
      <c r="AH6" s="269"/>
    </row>
    <row r="7" spans="2:34" s="165" customFormat="1" ht="9.75" customHeight="1">
      <c r="B7" s="545">
        <v>100</v>
      </c>
      <c r="C7" s="178">
        <v>230</v>
      </c>
      <c r="D7" s="168">
        <v>9</v>
      </c>
      <c r="E7" s="170" t="s">
        <v>216</v>
      </c>
      <c r="F7" s="177"/>
      <c r="G7" s="170" t="s">
        <v>275</v>
      </c>
      <c r="H7" s="168"/>
      <c r="I7" s="33" t="s">
        <v>361</v>
      </c>
      <c r="J7" s="109"/>
      <c r="K7" s="570" t="s">
        <v>380</v>
      </c>
      <c r="L7" s="155">
        <v>28</v>
      </c>
      <c r="M7" s="497" t="s">
        <v>747</v>
      </c>
      <c r="N7" s="33" t="s">
        <v>301</v>
      </c>
      <c r="O7" s="35"/>
      <c r="P7" s="841" t="s">
        <v>988</v>
      </c>
      <c r="Q7" s="35">
        <v>100</v>
      </c>
      <c r="R7" s="141"/>
      <c r="S7" s="173">
        <v>50</v>
      </c>
      <c r="T7" s="178">
        <v>180</v>
      </c>
      <c r="U7" s="168" t="s">
        <v>51</v>
      </c>
      <c r="V7" s="170" t="s">
        <v>82</v>
      </c>
      <c r="W7" s="171"/>
      <c r="X7" s="170" t="s">
        <v>162</v>
      </c>
      <c r="Y7" s="168"/>
      <c r="Z7" s="33" t="s">
        <v>42</v>
      </c>
      <c r="AA7" s="33" t="s">
        <v>379</v>
      </c>
      <c r="AB7" s="37" t="s">
        <v>3</v>
      </c>
      <c r="AC7" s="168"/>
      <c r="AD7" s="497" t="s">
        <v>425</v>
      </c>
      <c r="AE7" s="33" t="s">
        <v>334</v>
      </c>
      <c r="AF7" s="185"/>
      <c r="AG7" s="849" t="s">
        <v>1286</v>
      </c>
      <c r="AH7" s="185">
        <v>20</v>
      </c>
    </row>
    <row r="8" spans="2:34" ht="9" customHeight="1">
      <c r="B8" s="541">
        <v>99</v>
      </c>
      <c r="C8" s="162">
        <v>229</v>
      </c>
      <c r="D8" s="144" t="s">
        <v>2</v>
      </c>
      <c r="E8" s="137" t="s">
        <v>217</v>
      </c>
      <c r="F8" s="152"/>
      <c r="G8" s="170" t="s">
        <v>921</v>
      </c>
      <c r="H8" s="144"/>
      <c r="I8" s="37" t="s">
        <v>3</v>
      </c>
      <c r="J8" s="16"/>
      <c r="K8" s="37" t="s">
        <v>3</v>
      </c>
      <c r="L8" s="37" t="s">
        <v>3</v>
      </c>
      <c r="M8" s="487" t="s">
        <v>623</v>
      </c>
      <c r="N8" s="37" t="s">
        <v>3</v>
      </c>
      <c r="O8" s="36"/>
      <c r="P8" s="830" t="s">
        <v>1285</v>
      </c>
      <c r="Q8" s="36">
        <v>98</v>
      </c>
      <c r="R8" s="141"/>
      <c r="S8" s="155">
        <v>49</v>
      </c>
      <c r="T8" s="162">
        <v>178</v>
      </c>
      <c r="U8" s="161">
        <v>10.7</v>
      </c>
      <c r="V8" s="137" t="s">
        <v>84</v>
      </c>
      <c r="W8" s="153"/>
      <c r="X8" s="137" t="s">
        <v>1284</v>
      </c>
      <c r="Y8" s="144"/>
      <c r="Z8" s="37" t="s">
        <v>3</v>
      </c>
      <c r="AA8" s="37" t="s">
        <v>378</v>
      </c>
      <c r="AB8" s="155">
        <v>11</v>
      </c>
      <c r="AC8" s="144"/>
      <c r="AD8" s="487" t="s">
        <v>423</v>
      </c>
      <c r="AE8" s="33" t="s">
        <v>3</v>
      </c>
      <c r="AF8" s="36"/>
      <c r="AG8" s="822" t="s">
        <v>1283</v>
      </c>
      <c r="AH8" s="37" t="s">
        <v>3</v>
      </c>
    </row>
    <row r="9" spans="2:34" ht="7.5" customHeight="1">
      <c r="B9" s="541">
        <v>98</v>
      </c>
      <c r="C9" s="162">
        <v>228</v>
      </c>
      <c r="D9" s="144" t="s">
        <v>2</v>
      </c>
      <c r="E9" s="137" t="s">
        <v>218</v>
      </c>
      <c r="F9" s="152"/>
      <c r="G9" s="170" t="s">
        <v>783</v>
      </c>
      <c r="H9" s="144"/>
      <c r="I9" s="37" t="s">
        <v>3</v>
      </c>
      <c r="J9" s="16"/>
      <c r="K9" s="16" t="s">
        <v>377</v>
      </c>
      <c r="L9" s="37" t="s">
        <v>3</v>
      </c>
      <c r="M9" s="497" t="s">
        <v>926</v>
      </c>
      <c r="N9" s="37" t="s">
        <v>299</v>
      </c>
      <c r="O9" s="36"/>
      <c r="P9" s="830" t="s">
        <v>983</v>
      </c>
      <c r="Q9" s="36">
        <v>96</v>
      </c>
      <c r="R9" s="141"/>
      <c r="S9" s="155">
        <v>48</v>
      </c>
      <c r="T9" s="162">
        <v>176</v>
      </c>
      <c r="U9" s="144" t="s">
        <v>51</v>
      </c>
      <c r="V9" s="137" t="s">
        <v>86</v>
      </c>
      <c r="W9" s="153"/>
      <c r="X9" s="137" t="s">
        <v>163</v>
      </c>
      <c r="Y9" s="144"/>
      <c r="Z9" s="37" t="s">
        <v>52</v>
      </c>
      <c r="AA9" s="37" t="s">
        <v>376</v>
      </c>
      <c r="AB9" s="37" t="s">
        <v>3</v>
      </c>
      <c r="AC9" s="144"/>
      <c r="AD9" s="487" t="s">
        <v>421</v>
      </c>
      <c r="AE9" s="37" t="s">
        <v>328</v>
      </c>
      <c r="AF9" s="36"/>
      <c r="AG9" s="822" t="s">
        <v>1282</v>
      </c>
      <c r="AH9" s="36">
        <v>19</v>
      </c>
    </row>
    <row r="10" spans="2:34" ht="9" customHeight="1">
      <c r="B10" s="541">
        <v>97</v>
      </c>
      <c r="C10" s="162">
        <v>227</v>
      </c>
      <c r="D10" s="144">
        <v>9.1</v>
      </c>
      <c r="E10" s="137" t="s">
        <v>219</v>
      </c>
      <c r="F10" s="152"/>
      <c r="G10" s="170" t="s">
        <v>917</v>
      </c>
      <c r="H10" s="144"/>
      <c r="I10" s="37" t="s">
        <v>360</v>
      </c>
      <c r="J10" s="180"/>
      <c r="K10" s="37" t="s">
        <v>3</v>
      </c>
      <c r="L10" s="155">
        <v>27</v>
      </c>
      <c r="M10" s="487" t="s">
        <v>620</v>
      </c>
      <c r="N10" s="37" t="s">
        <v>3</v>
      </c>
      <c r="O10" s="36"/>
      <c r="P10" s="830" t="s">
        <v>1264</v>
      </c>
      <c r="Q10" s="36">
        <v>94</v>
      </c>
      <c r="R10" s="141"/>
      <c r="S10" s="155">
        <v>47</v>
      </c>
      <c r="T10" s="162">
        <v>174</v>
      </c>
      <c r="U10" s="144" t="s">
        <v>2</v>
      </c>
      <c r="V10" s="137" t="s">
        <v>88</v>
      </c>
      <c r="W10" s="153"/>
      <c r="X10" s="170" t="s">
        <v>1281</v>
      </c>
      <c r="Y10" s="144"/>
      <c r="Z10" s="37" t="s">
        <v>3</v>
      </c>
      <c r="AA10" s="37" t="s">
        <v>375</v>
      </c>
      <c r="AB10" s="37" t="s">
        <v>3</v>
      </c>
      <c r="AC10" s="144"/>
      <c r="AD10" s="487" t="s">
        <v>419</v>
      </c>
      <c r="AE10" s="37" t="s">
        <v>3</v>
      </c>
      <c r="AF10" s="36"/>
      <c r="AG10" s="822" t="s">
        <v>1280</v>
      </c>
      <c r="AH10" s="37" t="s">
        <v>3</v>
      </c>
    </row>
    <row r="11" spans="2:34" ht="9" customHeight="1">
      <c r="B11" s="541">
        <v>96</v>
      </c>
      <c r="C11" s="162">
        <v>226</v>
      </c>
      <c r="D11" s="144" t="s">
        <v>2</v>
      </c>
      <c r="E11" s="137" t="s">
        <v>220</v>
      </c>
      <c r="F11" s="152"/>
      <c r="G11" s="170" t="s">
        <v>1279</v>
      </c>
      <c r="H11" s="144"/>
      <c r="I11" s="37" t="s">
        <v>3</v>
      </c>
      <c r="J11" s="16"/>
      <c r="K11" s="16" t="s">
        <v>374</v>
      </c>
      <c r="L11" s="37" t="s">
        <v>3</v>
      </c>
      <c r="M11" s="497" t="s">
        <v>919</v>
      </c>
      <c r="N11" s="37" t="s">
        <v>298</v>
      </c>
      <c r="O11" s="36"/>
      <c r="P11" s="830" t="s">
        <v>1278</v>
      </c>
      <c r="Q11" s="36">
        <v>92</v>
      </c>
      <c r="R11" s="141"/>
      <c r="S11" s="155">
        <v>46</v>
      </c>
      <c r="T11" s="162">
        <v>172</v>
      </c>
      <c r="U11" s="144">
        <v>10.8</v>
      </c>
      <c r="V11" s="137" t="s">
        <v>90</v>
      </c>
      <c r="W11" s="153"/>
      <c r="X11" s="137" t="s">
        <v>164</v>
      </c>
      <c r="Y11" s="144"/>
      <c r="Z11" s="37" t="s">
        <v>53</v>
      </c>
      <c r="AA11" s="37" t="s">
        <v>373</v>
      </c>
      <c r="AB11" s="155">
        <v>10</v>
      </c>
      <c r="AC11" s="144"/>
      <c r="AD11" s="487" t="s">
        <v>417</v>
      </c>
      <c r="AE11" s="37" t="s">
        <v>322</v>
      </c>
      <c r="AF11" s="36"/>
      <c r="AG11" s="822" t="s">
        <v>945</v>
      </c>
      <c r="AH11" s="36">
        <v>18</v>
      </c>
    </row>
    <row r="12" spans="2:34" s="141" customFormat="1" ht="8.25" customHeight="1">
      <c r="B12" s="155">
        <v>95</v>
      </c>
      <c r="C12" s="162">
        <v>225</v>
      </c>
      <c r="D12" s="144" t="s">
        <v>2</v>
      </c>
      <c r="E12" s="137" t="s">
        <v>221</v>
      </c>
      <c r="F12" s="152"/>
      <c r="G12" s="170" t="s">
        <v>305</v>
      </c>
      <c r="H12" s="144"/>
      <c r="I12" s="37" t="s">
        <v>3</v>
      </c>
      <c r="J12" s="180"/>
      <c r="K12" s="37" t="s">
        <v>3</v>
      </c>
      <c r="L12" s="37" t="s">
        <v>3</v>
      </c>
      <c r="M12" s="487" t="s">
        <v>617</v>
      </c>
      <c r="N12" s="37" t="s">
        <v>3</v>
      </c>
      <c r="O12" s="36"/>
      <c r="P12" s="830" t="s">
        <v>1257</v>
      </c>
      <c r="Q12" s="36">
        <v>90</v>
      </c>
      <c r="S12" s="155">
        <v>45</v>
      </c>
      <c r="T12" s="162">
        <v>170</v>
      </c>
      <c r="U12" s="144" t="s">
        <v>2</v>
      </c>
      <c r="V12" s="137" t="s">
        <v>92</v>
      </c>
      <c r="W12" s="153"/>
      <c r="X12" s="137" t="s">
        <v>1277</v>
      </c>
      <c r="Y12" s="144"/>
      <c r="Z12" s="37" t="s">
        <v>3</v>
      </c>
      <c r="AA12" s="37" t="s">
        <v>372</v>
      </c>
      <c r="AB12" s="37" t="s">
        <v>3</v>
      </c>
      <c r="AC12" s="144"/>
      <c r="AD12" s="487" t="s">
        <v>11</v>
      </c>
      <c r="AE12" s="37" t="s">
        <v>3</v>
      </c>
      <c r="AF12" s="36"/>
      <c r="AG12" s="822" t="s">
        <v>1276</v>
      </c>
      <c r="AH12" s="37" t="s">
        <v>3</v>
      </c>
    </row>
    <row r="13" spans="2:34" ht="7.5" customHeight="1">
      <c r="B13" s="541">
        <v>94</v>
      </c>
      <c r="C13" s="162">
        <v>224</v>
      </c>
      <c r="D13" s="144">
        <v>9.2</v>
      </c>
      <c r="E13" s="137" t="s">
        <v>222</v>
      </c>
      <c r="F13" s="152"/>
      <c r="G13" s="170" t="s">
        <v>974</v>
      </c>
      <c r="H13" s="144"/>
      <c r="I13" s="37" t="s">
        <v>357</v>
      </c>
      <c r="J13" s="16"/>
      <c r="K13" s="565" t="s">
        <v>371</v>
      </c>
      <c r="L13" s="155">
        <v>26</v>
      </c>
      <c r="M13" s="497" t="s">
        <v>911</v>
      </c>
      <c r="N13" s="37" t="s">
        <v>296</v>
      </c>
      <c r="O13" s="36"/>
      <c r="P13" s="830" t="s">
        <v>1275</v>
      </c>
      <c r="Q13" s="36">
        <v>88</v>
      </c>
      <c r="R13" s="141"/>
      <c r="S13" s="155">
        <v>44</v>
      </c>
      <c r="T13" s="162">
        <v>168</v>
      </c>
      <c r="U13" s="144" t="s">
        <v>51</v>
      </c>
      <c r="V13" s="137" t="s">
        <v>93</v>
      </c>
      <c r="W13" s="153"/>
      <c r="X13" s="170" t="s">
        <v>165</v>
      </c>
      <c r="Y13" s="144"/>
      <c r="Z13" s="37" t="s">
        <v>54</v>
      </c>
      <c r="AA13" s="37" t="s">
        <v>369</v>
      </c>
      <c r="AB13" s="37" t="s">
        <v>3</v>
      </c>
      <c r="AC13" s="144"/>
      <c r="AD13" s="487" t="s">
        <v>13</v>
      </c>
      <c r="AE13" s="37" t="s">
        <v>319</v>
      </c>
      <c r="AF13" s="36"/>
      <c r="AG13" s="822" t="s">
        <v>1112</v>
      </c>
      <c r="AH13" s="569">
        <v>17</v>
      </c>
    </row>
    <row r="14" spans="2:34" ht="7.5" customHeight="1">
      <c r="B14" s="541">
        <v>93</v>
      </c>
      <c r="C14" s="162">
        <v>223</v>
      </c>
      <c r="D14" s="144" t="s">
        <v>2</v>
      </c>
      <c r="E14" s="137" t="s">
        <v>223</v>
      </c>
      <c r="F14" s="152"/>
      <c r="G14" s="170" t="s">
        <v>908</v>
      </c>
      <c r="H14" s="144"/>
      <c r="I14" s="37" t="s">
        <v>3</v>
      </c>
      <c r="J14" s="180"/>
      <c r="K14" s="37" t="s">
        <v>3</v>
      </c>
      <c r="L14" s="37" t="s">
        <v>3</v>
      </c>
      <c r="M14" s="487" t="s">
        <v>905</v>
      </c>
      <c r="N14" s="37" t="s">
        <v>3</v>
      </c>
      <c r="O14" s="36"/>
      <c r="P14" s="830" t="s">
        <v>819</v>
      </c>
      <c r="Q14" s="36">
        <v>86</v>
      </c>
      <c r="R14" s="141"/>
      <c r="S14" s="155">
        <v>43</v>
      </c>
      <c r="T14" s="162">
        <v>166</v>
      </c>
      <c r="U14" s="144">
        <v>10.9</v>
      </c>
      <c r="V14" s="137" t="s">
        <v>94</v>
      </c>
      <c r="W14" s="153"/>
      <c r="X14" s="137" t="s">
        <v>1274</v>
      </c>
      <c r="Y14" s="144"/>
      <c r="Z14" s="37" t="s">
        <v>3</v>
      </c>
      <c r="AA14" s="37" t="s">
        <v>367</v>
      </c>
      <c r="AB14" s="173">
        <v>9</v>
      </c>
      <c r="AC14" s="144"/>
      <c r="AD14" s="487" t="s">
        <v>14</v>
      </c>
      <c r="AE14" s="37" t="s">
        <v>3</v>
      </c>
      <c r="AF14" s="36"/>
      <c r="AG14" s="822" t="s">
        <v>1273</v>
      </c>
      <c r="AH14" s="37" t="s">
        <v>3</v>
      </c>
    </row>
    <row r="15" spans="2:34" ht="9" customHeight="1">
      <c r="B15" s="541">
        <v>92</v>
      </c>
      <c r="C15" s="162">
        <v>222</v>
      </c>
      <c r="D15" s="144" t="s">
        <v>2</v>
      </c>
      <c r="E15" s="137" t="s">
        <v>224</v>
      </c>
      <c r="F15" s="152"/>
      <c r="G15" s="170" t="s">
        <v>772</v>
      </c>
      <c r="H15" s="144"/>
      <c r="I15" s="37" t="s">
        <v>3</v>
      </c>
      <c r="J15" s="16"/>
      <c r="K15" s="16" t="s">
        <v>366</v>
      </c>
      <c r="L15" s="37" t="s">
        <v>3</v>
      </c>
      <c r="M15" s="497" t="s">
        <v>901</v>
      </c>
      <c r="N15" s="37" t="s">
        <v>295</v>
      </c>
      <c r="O15" s="36"/>
      <c r="P15" s="830" t="s">
        <v>1272</v>
      </c>
      <c r="Q15" s="36">
        <v>84</v>
      </c>
      <c r="R15" s="174"/>
      <c r="S15" s="155">
        <v>42</v>
      </c>
      <c r="T15" s="162">
        <v>164</v>
      </c>
      <c r="U15" s="144" t="s">
        <v>51</v>
      </c>
      <c r="V15" s="137" t="s">
        <v>95</v>
      </c>
      <c r="W15" s="153"/>
      <c r="X15" s="137" t="s">
        <v>166</v>
      </c>
      <c r="Y15" s="144"/>
      <c r="Z15" s="37" t="s">
        <v>55</v>
      </c>
      <c r="AA15" s="37" t="s">
        <v>365</v>
      </c>
      <c r="AB15" s="37" t="s">
        <v>3</v>
      </c>
      <c r="AC15" s="144"/>
      <c r="AD15" s="487" t="s">
        <v>16</v>
      </c>
      <c r="AE15" s="37" t="s">
        <v>316</v>
      </c>
      <c r="AF15" s="36"/>
      <c r="AG15" s="822" t="s">
        <v>1106</v>
      </c>
      <c r="AH15" s="36">
        <v>16</v>
      </c>
    </row>
    <row r="16" spans="2:34" ht="9" customHeight="1">
      <c r="B16" s="541">
        <v>91</v>
      </c>
      <c r="C16" s="162">
        <v>221</v>
      </c>
      <c r="D16" s="144">
        <v>9.3</v>
      </c>
      <c r="E16" s="137" t="s">
        <v>225</v>
      </c>
      <c r="F16" s="152"/>
      <c r="G16" s="170" t="s">
        <v>903</v>
      </c>
      <c r="H16" s="144"/>
      <c r="I16" s="37" t="s">
        <v>356</v>
      </c>
      <c r="J16" s="180"/>
      <c r="K16" s="37" t="s">
        <v>3</v>
      </c>
      <c r="L16" s="173">
        <v>25</v>
      </c>
      <c r="M16" s="487" t="s">
        <v>895</v>
      </c>
      <c r="N16" s="37" t="s">
        <v>3</v>
      </c>
      <c r="O16" s="36"/>
      <c r="P16" s="830" t="s">
        <v>174</v>
      </c>
      <c r="Q16" s="36">
        <v>82</v>
      </c>
      <c r="R16" s="141"/>
      <c r="S16" s="155">
        <v>41</v>
      </c>
      <c r="T16" s="162">
        <v>162</v>
      </c>
      <c r="U16" s="144" t="s">
        <v>2</v>
      </c>
      <c r="V16" s="137" t="s">
        <v>96</v>
      </c>
      <c r="W16" s="153"/>
      <c r="X16" s="137" t="s">
        <v>1271</v>
      </c>
      <c r="Y16" s="144"/>
      <c r="Z16" s="37" t="s">
        <v>3</v>
      </c>
      <c r="AA16" s="37" t="s">
        <v>363</v>
      </c>
      <c r="AB16" s="37" t="s">
        <v>3</v>
      </c>
      <c r="AC16" s="144"/>
      <c r="AD16" s="487" t="s">
        <v>17</v>
      </c>
      <c r="AE16" s="37" t="s">
        <v>3</v>
      </c>
      <c r="AF16" s="36"/>
      <c r="AG16" s="822" t="s">
        <v>1270</v>
      </c>
      <c r="AH16" s="37" t="s">
        <v>3</v>
      </c>
    </row>
    <row r="17" spans="2:34" s="165" customFormat="1" ht="9" customHeight="1">
      <c r="B17" s="545">
        <v>90</v>
      </c>
      <c r="C17" s="178">
        <v>220</v>
      </c>
      <c r="D17" s="168" t="s">
        <v>2</v>
      </c>
      <c r="E17" s="170" t="s">
        <v>226</v>
      </c>
      <c r="F17" s="177"/>
      <c r="G17" s="170" t="s">
        <v>302</v>
      </c>
      <c r="H17" s="168"/>
      <c r="I17" s="33" t="s">
        <v>3</v>
      </c>
      <c r="J17" s="33"/>
      <c r="K17" s="17" t="s">
        <v>362</v>
      </c>
      <c r="L17" s="37" t="s">
        <v>3</v>
      </c>
      <c r="M17" s="497" t="s">
        <v>611</v>
      </c>
      <c r="N17" s="33" t="s">
        <v>379</v>
      </c>
      <c r="O17" s="35"/>
      <c r="P17" s="849" t="s">
        <v>1269</v>
      </c>
      <c r="Q17" s="35">
        <v>80</v>
      </c>
      <c r="R17" s="174"/>
      <c r="S17" s="173">
        <v>40</v>
      </c>
      <c r="T17" s="178">
        <v>160</v>
      </c>
      <c r="U17" s="168">
        <v>11</v>
      </c>
      <c r="V17" s="170" t="s">
        <v>97</v>
      </c>
      <c r="W17" s="171"/>
      <c r="X17" s="170" t="s">
        <v>167</v>
      </c>
      <c r="Y17" s="168"/>
      <c r="Z17" s="33" t="s">
        <v>1</v>
      </c>
      <c r="AA17" s="33" t="s">
        <v>361</v>
      </c>
      <c r="AB17" s="173">
        <v>8</v>
      </c>
      <c r="AC17" s="168"/>
      <c r="AD17" s="566" t="s">
        <v>19</v>
      </c>
      <c r="AE17" s="33" t="s">
        <v>312</v>
      </c>
      <c r="AF17" s="35"/>
      <c r="AG17" s="841" t="s">
        <v>1268</v>
      </c>
      <c r="AH17" s="35">
        <v>15</v>
      </c>
    </row>
    <row r="18" spans="2:34" ht="9" customHeight="1">
      <c r="B18" s="541">
        <v>89</v>
      </c>
      <c r="C18" s="162">
        <v>219</v>
      </c>
      <c r="D18" s="144" t="s">
        <v>2</v>
      </c>
      <c r="E18" s="137" t="s">
        <v>228</v>
      </c>
      <c r="F18" s="152"/>
      <c r="G18" s="170" t="s">
        <v>766</v>
      </c>
      <c r="H18" s="144"/>
      <c r="I18" s="37" t="s">
        <v>3</v>
      </c>
      <c r="J18" s="180"/>
      <c r="K18" s="37" t="s">
        <v>3</v>
      </c>
      <c r="L18" s="37" t="s">
        <v>3</v>
      </c>
      <c r="M18" s="487" t="s">
        <v>889</v>
      </c>
      <c r="N18" s="37" t="s">
        <v>3</v>
      </c>
      <c r="O18" s="36"/>
      <c r="P18" s="822" t="s">
        <v>1267</v>
      </c>
      <c r="Q18" s="36">
        <v>78</v>
      </c>
      <c r="R18" s="141"/>
      <c r="S18" s="155">
        <v>39</v>
      </c>
      <c r="T18" s="162">
        <v>158</v>
      </c>
      <c r="U18" s="144" t="s">
        <v>2</v>
      </c>
      <c r="V18" s="137" t="s">
        <v>924</v>
      </c>
      <c r="W18" s="153"/>
      <c r="X18" s="137" t="s">
        <v>838</v>
      </c>
      <c r="Y18" s="144"/>
      <c r="Z18" s="37" t="s">
        <v>3</v>
      </c>
      <c r="AA18" s="37" t="s">
        <v>360</v>
      </c>
      <c r="AB18" s="37" t="s">
        <v>3</v>
      </c>
      <c r="AC18" s="144"/>
      <c r="AD18" s="487" t="s">
        <v>20</v>
      </c>
      <c r="AE18" s="37" t="s">
        <v>3</v>
      </c>
      <c r="AF18" s="36"/>
      <c r="AG18" s="822" t="s">
        <v>1266</v>
      </c>
      <c r="AH18" s="37" t="s">
        <v>3</v>
      </c>
    </row>
    <row r="19" spans="2:34" ht="9" customHeight="1">
      <c r="B19" s="541">
        <v>88</v>
      </c>
      <c r="C19" s="162">
        <v>218</v>
      </c>
      <c r="D19" s="144">
        <v>9.4</v>
      </c>
      <c r="E19" s="137" t="s">
        <v>230</v>
      </c>
      <c r="F19" s="152"/>
      <c r="G19" s="170" t="s">
        <v>970</v>
      </c>
      <c r="H19" s="144"/>
      <c r="I19" s="37" t="s">
        <v>354</v>
      </c>
      <c r="J19" s="16"/>
      <c r="K19" s="565" t="s">
        <v>359</v>
      </c>
      <c r="L19" s="155">
        <v>24</v>
      </c>
      <c r="M19" s="487" t="s">
        <v>608</v>
      </c>
      <c r="N19" s="37" t="s">
        <v>378</v>
      </c>
      <c r="O19" s="36"/>
      <c r="P19" s="822" t="s">
        <v>1265</v>
      </c>
      <c r="Q19" s="36">
        <v>76</v>
      </c>
      <c r="R19" s="141"/>
      <c r="S19" s="155">
        <v>38</v>
      </c>
      <c r="T19" s="162">
        <v>156</v>
      </c>
      <c r="U19" s="144">
        <v>11.1</v>
      </c>
      <c r="V19" s="137" t="s">
        <v>100</v>
      </c>
      <c r="W19" s="153"/>
      <c r="X19" s="137" t="s">
        <v>1264</v>
      </c>
      <c r="Y19" s="144"/>
      <c r="Z19" s="37" t="s">
        <v>4</v>
      </c>
      <c r="AA19" s="37" t="s">
        <v>357</v>
      </c>
      <c r="AB19" s="37" t="s">
        <v>3</v>
      </c>
      <c r="AC19" s="144"/>
      <c r="AD19" s="563" t="s">
        <v>23</v>
      </c>
      <c r="AE19" s="37" t="s">
        <v>308</v>
      </c>
      <c r="AF19" s="36"/>
      <c r="AG19" s="822" t="s">
        <v>1096</v>
      </c>
      <c r="AH19" s="185">
        <v>14</v>
      </c>
    </row>
    <row r="20" spans="2:34" ht="9" customHeight="1">
      <c r="B20" s="541">
        <v>87</v>
      </c>
      <c r="C20" s="162">
        <v>217</v>
      </c>
      <c r="D20" s="144" t="s">
        <v>2</v>
      </c>
      <c r="E20" s="137" t="s">
        <v>232</v>
      </c>
      <c r="F20" s="152"/>
      <c r="G20" s="170" t="s">
        <v>894</v>
      </c>
      <c r="H20" s="144"/>
      <c r="I20" s="37" t="s">
        <v>3</v>
      </c>
      <c r="J20" s="180"/>
      <c r="K20" s="37" t="s">
        <v>3</v>
      </c>
      <c r="L20" s="37" t="s">
        <v>3</v>
      </c>
      <c r="M20" s="487" t="s">
        <v>884</v>
      </c>
      <c r="N20" s="37" t="s">
        <v>3</v>
      </c>
      <c r="O20" s="36"/>
      <c r="P20" s="822" t="s">
        <v>1263</v>
      </c>
      <c r="Q20" s="36">
        <v>74</v>
      </c>
      <c r="R20" s="174"/>
      <c r="S20" s="155">
        <v>37</v>
      </c>
      <c r="T20" s="162">
        <v>154</v>
      </c>
      <c r="U20" s="144" t="s">
        <v>51</v>
      </c>
      <c r="V20" s="137" t="s">
        <v>897</v>
      </c>
      <c r="W20" s="153"/>
      <c r="X20" s="137" t="s">
        <v>169</v>
      </c>
      <c r="Y20" s="144"/>
      <c r="Z20" s="37" t="s">
        <v>3</v>
      </c>
      <c r="AA20" s="37" t="s">
        <v>356</v>
      </c>
      <c r="AB20" s="155">
        <v>7</v>
      </c>
      <c r="AC20" s="144"/>
      <c r="AD20" s="487" t="s">
        <v>26</v>
      </c>
      <c r="AE20" s="37" t="s">
        <v>3</v>
      </c>
      <c r="AF20" s="36"/>
      <c r="AG20" s="822" t="s">
        <v>1262</v>
      </c>
      <c r="AH20" s="37" t="s">
        <v>3</v>
      </c>
    </row>
    <row r="21" spans="2:34" ht="9.75" customHeight="1">
      <c r="B21" s="541">
        <v>86</v>
      </c>
      <c r="C21" s="162">
        <v>216</v>
      </c>
      <c r="D21" s="144" t="s">
        <v>2</v>
      </c>
      <c r="E21" s="137" t="s">
        <v>234</v>
      </c>
      <c r="F21" s="152"/>
      <c r="G21" s="170" t="s">
        <v>760</v>
      </c>
      <c r="H21" s="144"/>
      <c r="I21" s="37" t="s">
        <v>3</v>
      </c>
      <c r="J21" s="16"/>
      <c r="K21" s="16" t="s">
        <v>355</v>
      </c>
      <c r="L21" s="37" t="s">
        <v>3</v>
      </c>
      <c r="M21" s="487" t="s">
        <v>882</v>
      </c>
      <c r="N21" s="37" t="s">
        <v>376</v>
      </c>
      <c r="O21" s="36"/>
      <c r="P21" s="822" t="s">
        <v>1261</v>
      </c>
      <c r="Q21" s="36">
        <v>72</v>
      </c>
      <c r="R21" s="141"/>
      <c r="S21" s="155">
        <v>36</v>
      </c>
      <c r="T21" s="162">
        <v>152</v>
      </c>
      <c r="U21" s="144">
        <v>11.2</v>
      </c>
      <c r="V21" s="137" t="s">
        <v>103</v>
      </c>
      <c r="W21" s="153"/>
      <c r="X21" s="137" t="s">
        <v>980</v>
      </c>
      <c r="Y21" s="144"/>
      <c r="Z21" s="37" t="s">
        <v>5</v>
      </c>
      <c r="AA21" s="37" t="s">
        <v>354</v>
      </c>
      <c r="AB21" s="37" t="s">
        <v>3</v>
      </c>
      <c r="AC21" s="144"/>
      <c r="AD21" s="563" t="s">
        <v>28</v>
      </c>
      <c r="AE21" s="37" t="s">
        <v>304</v>
      </c>
      <c r="AF21" s="36"/>
      <c r="AG21" s="822" t="s">
        <v>1260</v>
      </c>
      <c r="AH21" s="36">
        <v>13</v>
      </c>
    </row>
    <row r="22" spans="2:34" ht="10.5" customHeight="1">
      <c r="B22" s="541">
        <v>85</v>
      </c>
      <c r="C22" s="162">
        <v>215</v>
      </c>
      <c r="D22" s="144">
        <v>9.5</v>
      </c>
      <c r="E22" s="137" t="s">
        <v>236</v>
      </c>
      <c r="F22" s="152"/>
      <c r="G22" s="170" t="s">
        <v>148</v>
      </c>
      <c r="H22" s="144"/>
      <c r="I22" s="37" t="s">
        <v>353</v>
      </c>
      <c r="J22" s="180"/>
      <c r="K22" s="37" t="s">
        <v>3</v>
      </c>
      <c r="L22" s="155">
        <v>23</v>
      </c>
      <c r="M22" s="487">
        <v>34.4</v>
      </c>
      <c r="N22" s="37" t="s">
        <v>3</v>
      </c>
      <c r="O22" s="36"/>
      <c r="P22" s="822" t="s">
        <v>1259</v>
      </c>
      <c r="Q22" s="36">
        <v>70</v>
      </c>
      <c r="R22" s="141"/>
      <c r="S22" s="155">
        <v>35</v>
      </c>
      <c r="T22" s="162">
        <v>150</v>
      </c>
      <c r="U22" s="144" t="s">
        <v>2</v>
      </c>
      <c r="V22" s="137" t="s">
        <v>1258</v>
      </c>
      <c r="W22" s="153"/>
      <c r="X22" s="137" t="s">
        <v>1257</v>
      </c>
      <c r="Y22" s="144"/>
      <c r="Z22" s="37" t="s">
        <v>3</v>
      </c>
      <c r="AA22" s="37" t="s">
        <v>353</v>
      </c>
      <c r="AB22" s="37" t="s">
        <v>3</v>
      </c>
      <c r="AC22" s="144"/>
      <c r="AD22" s="563" t="s">
        <v>29</v>
      </c>
      <c r="AE22" s="37" t="s">
        <v>3</v>
      </c>
      <c r="AF22" s="36"/>
      <c r="AG22" s="822" t="s">
        <v>1256</v>
      </c>
      <c r="AH22" s="37" t="s">
        <v>3</v>
      </c>
    </row>
    <row r="23" spans="2:34" ht="10.5" customHeight="1">
      <c r="B23" s="541">
        <v>84</v>
      </c>
      <c r="C23" s="162">
        <v>214</v>
      </c>
      <c r="D23" s="144" t="s">
        <v>2</v>
      </c>
      <c r="E23" s="137" t="s">
        <v>237</v>
      </c>
      <c r="F23" s="152"/>
      <c r="G23" s="170" t="s">
        <v>1255</v>
      </c>
      <c r="H23" s="144"/>
      <c r="I23" s="37" t="s">
        <v>3</v>
      </c>
      <c r="J23" s="16"/>
      <c r="K23" s="16" t="s">
        <v>352</v>
      </c>
      <c r="L23" s="37" t="s">
        <v>3</v>
      </c>
      <c r="M23" s="487" t="s">
        <v>876</v>
      </c>
      <c r="N23" s="37" t="s">
        <v>375</v>
      </c>
      <c r="O23" s="36"/>
      <c r="P23" s="822" t="s">
        <v>1254</v>
      </c>
      <c r="Q23" s="36">
        <v>68</v>
      </c>
      <c r="R23" s="141"/>
      <c r="S23" s="155">
        <v>34</v>
      </c>
      <c r="T23" s="162">
        <v>148</v>
      </c>
      <c r="U23" s="144">
        <v>11.3</v>
      </c>
      <c r="V23" s="137" t="s">
        <v>106</v>
      </c>
      <c r="W23" s="153"/>
      <c r="X23" s="137" t="s">
        <v>1253</v>
      </c>
      <c r="Y23" s="144"/>
      <c r="Z23" s="37" t="s">
        <v>6</v>
      </c>
      <c r="AA23" s="37" t="s">
        <v>351</v>
      </c>
      <c r="AB23" s="155">
        <v>6</v>
      </c>
      <c r="AC23" s="144"/>
      <c r="AD23" s="563" t="s">
        <v>31</v>
      </c>
      <c r="AE23" s="37" t="s">
        <v>300</v>
      </c>
      <c r="AF23" s="36"/>
      <c r="AG23" s="822" t="s">
        <v>1086</v>
      </c>
      <c r="AH23" s="36">
        <v>12</v>
      </c>
    </row>
    <row r="24" spans="2:34" ht="9" customHeight="1">
      <c r="B24" s="541">
        <v>83</v>
      </c>
      <c r="C24" s="162">
        <v>213</v>
      </c>
      <c r="D24" s="144" t="s">
        <v>2</v>
      </c>
      <c r="E24" s="137" t="s">
        <v>238</v>
      </c>
      <c r="F24" s="152"/>
      <c r="G24" s="170" t="s">
        <v>752</v>
      </c>
      <c r="H24" s="144"/>
      <c r="I24" s="37" t="s">
        <v>3</v>
      </c>
      <c r="J24" s="180"/>
      <c r="K24" s="37" t="s">
        <v>3</v>
      </c>
      <c r="L24" s="37" t="s">
        <v>3</v>
      </c>
      <c r="M24" s="487" t="s">
        <v>599</v>
      </c>
      <c r="N24" s="37" t="s">
        <v>3</v>
      </c>
      <c r="O24" s="36"/>
      <c r="P24" s="822" t="s">
        <v>1252</v>
      </c>
      <c r="Q24" s="36">
        <v>66</v>
      </c>
      <c r="R24" s="141"/>
      <c r="S24" s="155">
        <v>33</v>
      </c>
      <c r="T24" s="162">
        <v>146</v>
      </c>
      <c r="U24" s="144" t="s">
        <v>2</v>
      </c>
      <c r="V24" s="137" t="s">
        <v>1251</v>
      </c>
      <c r="W24" s="153"/>
      <c r="X24" s="137" t="s">
        <v>172</v>
      </c>
      <c r="Y24" s="144"/>
      <c r="Z24" s="37" t="s">
        <v>3</v>
      </c>
      <c r="AA24" s="37" t="s">
        <v>348</v>
      </c>
      <c r="AB24" s="37" t="s">
        <v>3</v>
      </c>
      <c r="AC24" s="144"/>
      <c r="AD24" s="563" t="s">
        <v>32</v>
      </c>
      <c r="AE24" s="37" t="s">
        <v>3</v>
      </c>
      <c r="AF24" s="36"/>
      <c r="AG24" s="822" t="s">
        <v>1250</v>
      </c>
      <c r="AH24" s="37" t="s">
        <v>3</v>
      </c>
    </row>
    <row r="25" spans="2:34" ht="9.75" customHeight="1">
      <c r="B25" s="541">
        <v>82</v>
      </c>
      <c r="C25" s="162">
        <v>212</v>
      </c>
      <c r="D25" s="144">
        <v>9.6</v>
      </c>
      <c r="E25" s="137" t="s">
        <v>239</v>
      </c>
      <c r="F25" s="152"/>
      <c r="G25" s="170" t="s">
        <v>964</v>
      </c>
      <c r="H25" s="144"/>
      <c r="I25" s="37" t="s">
        <v>351</v>
      </c>
      <c r="J25" s="16"/>
      <c r="K25" s="565" t="s">
        <v>350</v>
      </c>
      <c r="L25" s="155">
        <v>22</v>
      </c>
      <c r="M25" s="487" t="s">
        <v>871</v>
      </c>
      <c r="N25" s="37" t="s">
        <v>373</v>
      </c>
      <c r="O25" s="36"/>
      <c r="P25" s="822" t="s">
        <v>1249</v>
      </c>
      <c r="Q25" s="36">
        <v>64</v>
      </c>
      <c r="R25" s="141"/>
      <c r="S25" s="155">
        <v>32</v>
      </c>
      <c r="T25" s="162">
        <v>144</v>
      </c>
      <c r="U25" s="144">
        <v>11.4</v>
      </c>
      <c r="V25" s="137" t="s">
        <v>109</v>
      </c>
      <c r="W25" s="153"/>
      <c r="X25" s="137" t="s">
        <v>1248</v>
      </c>
      <c r="Y25" s="144"/>
      <c r="Z25" s="37" t="s">
        <v>7</v>
      </c>
      <c r="AA25" s="37" t="s">
        <v>346</v>
      </c>
      <c r="AB25" s="37" t="s">
        <v>3</v>
      </c>
      <c r="AC25" s="144"/>
      <c r="AD25" s="563" t="s">
        <v>34</v>
      </c>
      <c r="AE25" s="37" t="s">
        <v>297</v>
      </c>
      <c r="AF25" s="36"/>
      <c r="AG25" s="822" t="s">
        <v>1247</v>
      </c>
      <c r="AH25" s="569">
        <v>11</v>
      </c>
    </row>
    <row r="26" spans="2:34" ht="9" customHeight="1">
      <c r="B26" s="541">
        <v>81</v>
      </c>
      <c r="C26" s="162">
        <v>211</v>
      </c>
      <c r="D26" s="144" t="s">
        <v>2</v>
      </c>
      <c r="E26" s="137" t="s">
        <v>240</v>
      </c>
      <c r="F26" s="152"/>
      <c r="G26" s="170" t="s">
        <v>1246</v>
      </c>
      <c r="H26" s="144"/>
      <c r="I26" s="37" t="s">
        <v>3</v>
      </c>
      <c r="J26" s="180"/>
      <c r="K26" s="37" t="s">
        <v>3</v>
      </c>
      <c r="L26" s="37" t="s">
        <v>3</v>
      </c>
      <c r="M26" s="487" t="s">
        <v>867</v>
      </c>
      <c r="N26" s="37" t="s">
        <v>3</v>
      </c>
      <c r="O26" s="36"/>
      <c r="P26" s="822" t="s">
        <v>1245</v>
      </c>
      <c r="Q26" s="36">
        <v>62</v>
      </c>
      <c r="R26" s="141"/>
      <c r="S26" s="155">
        <v>31</v>
      </c>
      <c r="T26" s="162">
        <v>142</v>
      </c>
      <c r="U26" s="144">
        <v>11.5</v>
      </c>
      <c r="V26" s="137" t="s">
        <v>1244</v>
      </c>
      <c r="W26" s="153"/>
      <c r="X26" s="137" t="s">
        <v>1243</v>
      </c>
      <c r="Y26" s="144"/>
      <c r="Z26" s="37" t="s">
        <v>3</v>
      </c>
      <c r="AA26" s="37" t="s">
        <v>340</v>
      </c>
      <c r="AB26" s="37" t="s">
        <v>43</v>
      </c>
      <c r="AC26" s="144"/>
      <c r="AD26" s="566" t="s">
        <v>292</v>
      </c>
      <c r="AE26" s="37" t="s">
        <v>3</v>
      </c>
      <c r="AF26" s="36"/>
      <c r="AG26" s="822" t="s">
        <v>1242</v>
      </c>
      <c r="AH26" s="37" t="s">
        <v>3</v>
      </c>
    </row>
    <row r="27" spans="2:34" s="165" customFormat="1" ht="10.5" customHeight="1">
      <c r="B27" s="545">
        <v>80</v>
      </c>
      <c r="C27" s="178">
        <v>210</v>
      </c>
      <c r="D27" s="168" t="s">
        <v>2</v>
      </c>
      <c r="E27" s="137" t="s">
        <v>241</v>
      </c>
      <c r="F27" s="177"/>
      <c r="G27" s="170" t="s">
        <v>150</v>
      </c>
      <c r="H27" s="168"/>
      <c r="I27" s="33" t="s">
        <v>3</v>
      </c>
      <c r="J27" s="33"/>
      <c r="K27" s="568" t="s">
        <v>349</v>
      </c>
      <c r="L27" s="37" t="s">
        <v>3</v>
      </c>
      <c r="M27" s="497" t="s">
        <v>864</v>
      </c>
      <c r="N27" s="33" t="s">
        <v>372</v>
      </c>
      <c r="O27" s="35"/>
      <c r="P27" s="841" t="s">
        <v>778</v>
      </c>
      <c r="Q27" s="35">
        <v>60</v>
      </c>
      <c r="R27" s="174"/>
      <c r="S27" s="173">
        <v>30</v>
      </c>
      <c r="T27" s="178">
        <v>140</v>
      </c>
      <c r="U27" s="168">
        <v>11.6</v>
      </c>
      <c r="V27" s="170" t="s">
        <v>112</v>
      </c>
      <c r="W27" s="171"/>
      <c r="X27" s="137" t="s">
        <v>1241</v>
      </c>
      <c r="Y27" s="168"/>
      <c r="Z27" s="33" t="s">
        <v>8</v>
      </c>
      <c r="AA27" s="33" t="s">
        <v>334</v>
      </c>
      <c r="AB27" s="37" t="s">
        <v>3</v>
      </c>
      <c r="AC27" s="168"/>
      <c r="AD27" s="566" t="s">
        <v>293</v>
      </c>
      <c r="AE27" s="33" t="s">
        <v>42</v>
      </c>
      <c r="AF27" s="35"/>
      <c r="AG27" s="841" t="s">
        <v>1240</v>
      </c>
      <c r="AH27" s="35">
        <v>10</v>
      </c>
    </row>
    <row r="28" spans="2:34" ht="9" customHeight="1">
      <c r="B28" s="541">
        <v>79</v>
      </c>
      <c r="C28" s="162">
        <v>209</v>
      </c>
      <c r="D28" s="144">
        <v>9.7</v>
      </c>
      <c r="E28" s="137" t="s">
        <v>242</v>
      </c>
      <c r="F28" s="152"/>
      <c r="G28" s="170" t="s">
        <v>961</v>
      </c>
      <c r="H28" s="144"/>
      <c r="I28" s="37" t="s">
        <v>348</v>
      </c>
      <c r="J28" s="180"/>
      <c r="K28" s="37" t="s">
        <v>3</v>
      </c>
      <c r="L28" s="37" t="s">
        <v>7</v>
      </c>
      <c r="M28" s="487" t="s">
        <v>862</v>
      </c>
      <c r="N28" s="37" t="s">
        <v>3</v>
      </c>
      <c r="O28" s="36"/>
      <c r="P28" s="822" t="s">
        <v>1239</v>
      </c>
      <c r="Q28" s="36">
        <v>58</v>
      </c>
      <c r="R28" s="141"/>
      <c r="S28" s="155">
        <v>29</v>
      </c>
      <c r="T28" s="162">
        <v>138</v>
      </c>
      <c r="U28" s="144">
        <v>11.7</v>
      </c>
      <c r="V28" s="137" t="s">
        <v>1238</v>
      </c>
      <c r="W28" s="153"/>
      <c r="X28" s="137" t="s">
        <v>810</v>
      </c>
      <c r="Y28" s="144"/>
      <c r="Z28" s="37" t="s">
        <v>3</v>
      </c>
      <c r="AA28" s="37" t="s">
        <v>328</v>
      </c>
      <c r="AB28" s="37" t="s">
        <v>3</v>
      </c>
      <c r="AC28" s="144"/>
      <c r="AD28" s="563" t="s">
        <v>36</v>
      </c>
      <c r="AE28" s="37" t="s">
        <v>52</v>
      </c>
      <c r="AF28" s="36"/>
      <c r="AG28" s="822" t="s">
        <v>1237</v>
      </c>
      <c r="AH28" s="37" t="s">
        <v>3</v>
      </c>
    </row>
    <row r="29" spans="2:34" ht="9.75" customHeight="1">
      <c r="B29" s="541">
        <v>78</v>
      </c>
      <c r="C29" s="162">
        <v>208</v>
      </c>
      <c r="D29" s="144" t="s">
        <v>2</v>
      </c>
      <c r="E29" s="137" t="s">
        <v>243</v>
      </c>
      <c r="F29" s="152"/>
      <c r="G29" s="170" t="s">
        <v>1236</v>
      </c>
      <c r="H29" s="144"/>
      <c r="I29" s="37" t="s">
        <v>3</v>
      </c>
      <c r="J29" s="16"/>
      <c r="K29" s="565" t="s">
        <v>347</v>
      </c>
      <c r="L29" s="37" t="s">
        <v>3</v>
      </c>
      <c r="M29" s="487" t="s">
        <v>587</v>
      </c>
      <c r="N29" s="37" t="s">
        <v>369</v>
      </c>
      <c r="O29" s="36"/>
      <c r="P29" s="822" t="s">
        <v>1235</v>
      </c>
      <c r="Q29" s="36">
        <v>56</v>
      </c>
      <c r="R29" s="141"/>
      <c r="S29" s="155">
        <v>28</v>
      </c>
      <c r="T29" s="162">
        <v>136</v>
      </c>
      <c r="U29" s="144">
        <v>11.8</v>
      </c>
      <c r="V29" s="137" t="s">
        <v>115</v>
      </c>
      <c r="W29" s="153"/>
      <c r="X29" s="137" t="s">
        <v>1234</v>
      </c>
      <c r="Y29" s="144"/>
      <c r="Z29" s="37" t="s">
        <v>9</v>
      </c>
      <c r="AA29" s="37" t="s">
        <v>322</v>
      </c>
      <c r="AB29" s="37" t="s">
        <v>44</v>
      </c>
      <c r="AC29" s="144"/>
      <c r="AD29" s="563" t="s">
        <v>344</v>
      </c>
      <c r="AE29" s="37" t="s">
        <v>53</v>
      </c>
      <c r="AF29" s="36"/>
      <c r="AG29" s="822" t="s">
        <v>1233</v>
      </c>
      <c r="AH29" s="37" t="s">
        <v>3</v>
      </c>
    </row>
    <row r="30" spans="2:34" ht="9" customHeight="1">
      <c r="B30" s="541">
        <v>77</v>
      </c>
      <c r="C30" s="162">
        <v>207</v>
      </c>
      <c r="D30" s="144" t="s">
        <v>2</v>
      </c>
      <c r="E30" s="137" t="s">
        <v>244</v>
      </c>
      <c r="F30" s="152"/>
      <c r="G30" s="170" t="s">
        <v>739</v>
      </c>
      <c r="H30" s="144"/>
      <c r="I30" s="37" t="s">
        <v>3</v>
      </c>
      <c r="J30" s="180"/>
      <c r="K30" s="37" t="s">
        <v>3</v>
      </c>
      <c r="L30" s="37" t="s">
        <v>3</v>
      </c>
      <c r="M30" s="487" t="s">
        <v>584</v>
      </c>
      <c r="N30" s="37" t="s">
        <v>3</v>
      </c>
      <c r="O30" s="36"/>
      <c r="P30" s="822" t="s">
        <v>1232</v>
      </c>
      <c r="Q30" s="36">
        <v>54</v>
      </c>
      <c r="R30" s="141"/>
      <c r="S30" s="155">
        <v>27</v>
      </c>
      <c r="T30" s="162">
        <v>134</v>
      </c>
      <c r="U30" s="144">
        <v>11.9</v>
      </c>
      <c r="V30" s="137" t="s">
        <v>1231</v>
      </c>
      <c r="W30" s="153"/>
      <c r="X30" s="137" t="s">
        <v>176</v>
      </c>
      <c r="Y30" s="144"/>
      <c r="Z30" s="37" t="s">
        <v>3</v>
      </c>
      <c r="AA30" s="37" t="s">
        <v>319</v>
      </c>
      <c r="AB30" s="37" t="s">
        <v>3</v>
      </c>
      <c r="AC30" s="144"/>
      <c r="AD30" s="563" t="s">
        <v>342</v>
      </c>
      <c r="AE30" s="37" t="s">
        <v>54</v>
      </c>
      <c r="AF30" s="36"/>
      <c r="AG30" s="822" t="s">
        <v>1230</v>
      </c>
      <c r="AH30" s="36">
        <v>9</v>
      </c>
    </row>
    <row r="31" spans="2:34" ht="8.25" customHeight="1">
      <c r="B31" s="541">
        <v>76</v>
      </c>
      <c r="C31" s="162">
        <v>206</v>
      </c>
      <c r="D31" s="144">
        <v>9.8</v>
      </c>
      <c r="E31" s="137" t="s">
        <v>245</v>
      </c>
      <c r="F31" s="152"/>
      <c r="G31" s="170" t="s">
        <v>956</v>
      </c>
      <c r="H31" s="144"/>
      <c r="I31" s="37" t="s">
        <v>346</v>
      </c>
      <c r="J31" s="16"/>
      <c r="K31" s="565" t="s">
        <v>345</v>
      </c>
      <c r="L31" s="37" t="s">
        <v>8</v>
      </c>
      <c r="M31" s="487" t="s">
        <v>581</v>
      </c>
      <c r="N31" s="37" t="s">
        <v>367</v>
      </c>
      <c r="O31" s="36"/>
      <c r="P31" s="822" t="s">
        <v>1229</v>
      </c>
      <c r="Q31" s="36">
        <v>52</v>
      </c>
      <c r="R31" s="141"/>
      <c r="S31" s="155">
        <v>26</v>
      </c>
      <c r="T31" s="162">
        <v>132</v>
      </c>
      <c r="U31" s="144">
        <v>12</v>
      </c>
      <c r="V31" s="137" t="s">
        <v>118</v>
      </c>
      <c r="W31" s="153"/>
      <c r="X31" s="137" t="s">
        <v>1228</v>
      </c>
      <c r="Y31" s="144"/>
      <c r="Z31" s="37" t="s">
        <v>10</v>
      </c>
      <c r="AA31" s="37" t="s">
        <v>316</v>
      </c>
      <c r="AB31" s="37" t="s">
        <v>3</v>
      </c>
      <c r="AC31" s="144"/>
      <c r="AD31" s="563" t="s">
        <v>39</v>
      </c>
      <c r="AE31" s="37" t="s">
        <v>55</v>
      </c>
      <c r="AF31" s="36"/>
      <c r="AG31" s="822" t="s">
        <v>1227</v>
      </c>
      <c r="AH31" s="37" t="s">
        <v>3</v>
      </c>
    </row>
    <row r="32" spans="2:34" ht="7.5" customHeight="1">
      <c r="B32" s="541">
        <v>75</v>
      </c>
      <c r="C32" s="162">
        <v>205</v>
      </c>
      <c r="D32" s="144" t="s">
        <v>2</v>
      </c>
      <c r="E32" s="137" t="s">
        <v>246</v>
      </c>
      <c r="F32" s="152"/>
      <c r="G32" s="170" t="s">
        <v>152</v>
      </c>
      <c r="H32" s="144"/>
      <c r="I32" s="37" t="s">
        <v>3</v>
      </c>
      <c r="J32" s="16"/>
      <c r="K32" s="16" t="s">
        <v>343</v>
      </c>
      <c r="L32" s="37" t="s">
        <v>3</v>
      </c>
      <c r="M32" s="487" t="s">
        <v>832</v>
      </c>
      <c r="N32" s="37" t="s">
        <v>3</v>
      </c>
      <c r="O32" s="36"/>
      <c r="P32" s="822" t="s">
        <v>1226</v>
      </c>
      <c r="Q32" s="36">
        <v>50</v>
      </c>
      <c r="R32" s="141"/>
      <c r="S32" s="155">
        <v>25</v>
      </c>
      <c r="T32" s="162">
        <v>130</v>
      </c>
      <c r="U32" s="144">
        <v>12.1</v>
      </c>
      <c r="V32" s="137" t="s">
        <v>324</v>
      </c>
      <c r="W32" s="153"/>
      <c r="X32" s="137" t="s">
        <v>177</v>
      </c>
      <c r="Y32" s="144"/>
      <c r="Z32" s="37" t="s">
        <v>3</v>
      </c>
      <c r="AA32" s="37" t="s">
        <v>312</v>
      </c>
      <c r="AB32" s="37" t="s">
        <v>46</v>
      </c>
      <c r="AC32" s="144"/>
      <c r="AD32" s="563" t="s">
        <v>183</v>
      </c>
      <c r="AE32" s="37" t="s">
        <v>1</v>
      </c>
      <c r="AF32" s="36"/>
      <c r="AG32" s="822" t="s">
        <v>1225</v>
      </c>
      <c r="AH32" s="37" t="s">
        <v>3</v>
      </c>
    </row>
    <row r="33" spans="2:34" ht="8.25" customHeight="1">
      <c r="B33" s="541">
        <v>74</v>
      </c>
      <c r="C33" s="162">
        <v>204</v>
      </c>
      <c r="D33" s="144" t="s">
        <v>2</v>
      </c>
      <c r="E33" s="137" t="s">
        <v>247</v>
      </c>
      <c r="F33" s="152"/>
      <c r="G33" s="170" t="s">
        <v>733</v>
      </c>
      <c r="H33" s="144"/>
      <c r="I33" s="37" t="s">
        <v>3</v>
      </c>
      <c r="J33" s="16"/>
      <c r="K33" s="565" t="s">
        <v>341</v>
      </c>
      <c r="L33" s="37" t="s">
        <v>3</v>
      </c>
      <c r="M33" s="487" t="s">
        <v>835</v>
      </c>
      <c r="N33" s="37" t="s">
        <v>365</v>
      </c>
      <c r="O33" s="36"/>
      <c r="P33" s="822" t="s">
        <v>1224</v>
      </c>
      <c r="Q33" s="36">
        <v>48</v>
      </c>
      <c r="R33" s="141"/>
      <c r="S33" s="155">
        <v>24</v>
      </c>
      <c r="T33" s="162">
        <v>128</v>
      </c>
      <c r="U33" s="144">
        <v>12.2</v>
      </c>
      <c r="V33" s="137" t="s">
        <v>121</v>
      </c>
      <c r="W33" s="153"/>
      <c r="X33" s="137" t="s">
        <v>1223</v>
      </c>
      <c r="Y33" s="144"/>
      <c r="Z33" s="37" t="s">
        <v>12</v>
      </c>
      <c r="AA33" s="37" t="s">
        <v>308</v>
      </c>
      <c r="AB33" s="37" t="s">
        <v>3</v>
      </c>
      <c r="AC33" s="144"/>
      <c r="AD33" s="563" t="s">
        <v>41</v>
      </c>
      <c r="AE33" s="37" t="s">
        <v>4</v>
      </c>
      <c r="AF33" s="36"/>
      <c r="AG33" s="822" t="s">
        <v>1222</v>
      </c>
      <c r="AH33" s="36">
        <v>8</v>
      </c>
    </row>
    <row r="34" spans="2:34" ht="9" customHeight="1">
      <c r="B34" s="541">
        <v>73</v>
      </c>
      <c r="C34" s="162">
        <v>203</v>
      </c>
      <c r="D34" s="144">
        <v>9.9</v>
      </c>
      <c r="E34" s="137" t="s">
        <v>248</v>
      </c>
      <c r="F34" s="152"/>
      <c r="G34" s="170" t="s">
        <v>950</v>
      </c>
      <c r="H34" s="144"/>
      <c r="I34" s="37" t="s">
        <v>340</v>
      </c>
      <c r="J34" s="16"/>
      <c r="K34" s="16" t="s">
        <v>339</v>
      </c>
      <c r="L34" s="37" t="s">
        <v>9</v>
      </c>
      <c r="M34" s="487" t="s">
        <v>841</v>
      </c>
      <c r="N34" s="37" t="s">
        <v>3</v>
      </c>
      <c r="O34" s="36"/>
      <c r="P34" s="822" t="s">
        <v>1221</v>
      </c>
      <c r="Q34" s="36">
        <v>46</v>
      </c>
      <c r="R34" s="141"/>
      <c r="S34" s="155">
        <v>23</v>
      </c>
      <c r="T34" s="162">
        <v>126</v>
      </c>
      <c r="U34" s="144">
        <v>12.3</v>
      </c>
      <c r="V34" s="137" t="s">
        <v>1220</v>
      </c>
      <c r="W34" s="153"/>
      <c r="X34" s="137" t="s">
        <v>1219</v>
      </c>
      <c r="Y34" s="144"/>
      <c r="Z34" s="37" t="s">
        <v>3</v>
      </c>
      <c r="AA34" s="37" t="s">
        <v>304</v>
      </c>
      <c r="AB34" s="37" t="s">
        <v>3</v>
      </c>
      <c r="AC34" s="144"/>
      <c r="AD34" s="563" t="s">
        <v>184</v>
      </c>
      <c r="AE34" s="37" t="s">
        <v>5</v>
      </c>
      <c r="AF34" s="36"/>
      <c r="AG34" s="822" t="s">
        <v>1058</v>
      </c>
      <c r="AH34" s="37" t="s">
        <v>3</v>
      </c>
    </row>
    <row r="35" spans="2:34" ht="8.25" customHeight="1">
      <c r="B35" s="541">
        <v>72</v>
      </c>
      <c r="C35" s="162">
        <v>202</v>
      </c>
      <c r="D35" s="144" t="s">
        <v>2</v>
      </c>
      <c r="E35" s="137" t="s">
        <v>249</v>
      </c>
      <c r="F35" s="152"/>
      <c r="G35" s="170" t="s">
        <v>1218</v>
      </c>
      <c r="H35" s="144"/>
      <c r="I35" s="37" t="s">
        <v>3</v>
      </c>
      <c r="J35" s="16"/>
      <c r="K35" s="565" t="s">
        <v>337</v>
      </c>
      <c r="L35" s="37" t="s">
        <v>3</v>
      </c>
      <c r="M35" s="487" t="s">
        <v>844</v>
      </c>
      <c r="N35" s="37" t="s">
        <v>363</v>
      </c>
      <c r="O35" s="36"/>
      <c r="P35" s="822" t="s">
        <v>1217</v>
      </c>
      <c r="Q35" s="36">
        <v>44</v>
      </c>
      <c r="R35" s="141"/>
      <c r="S35" s="155">
        <v>22</v>
      </c>
      <c r="T35" s="162">
        <v>124</v>
      </c>
      <c r="U35" s="144">
        <v>12.4</v>
      </c>
      <c r="V35" s="137" t="s">
        <v>826</v>
      </c>
      <c r="W35" s="153"/>
      <c r="X35" s="137" t="s">
        <v>788</v>
      </c>
      <c r="Y35" s="144"/>
      <c r="Z35" s="37" t="s">
        <v>15</v>
      </c>
      <c r="AA35" s="37" t="s">
        <v>300</v>
      </c>
      <c r="AB35" s="37" t="s">
        <v>48</v>
      </c>
      <c r="AC35" s="144"/>
      <c r="AD35" s="563" t="s">
        <v>45</v>
      </c>
      <c r="AE35" s="37" t="s">
        <v>6</v>
      </c>
      <c r="AF35" s="36"/>
      <c r="AG35" s="822" t="s">
        <v>1216</v>
      </c>
      <c r="AH35" s="37" t="s">
        <v>3</v>
      </c>
    </row>
    <row r="36" spans="2:34" ht="9.75" customHeight="1">
      <c r="B36" s="541">
        <v>71</v>
      </c>
      <c r="C36" s="162">
        <v>201</v>
      </c>
      <c r="D36" s="144" t="s">
        <v>2</v>
      </c>
      <c r="E36" s="137" t="s">
        <v>250</v>
      </c>
      <c r="F36" s="152"/>
      <c r="G36" s="170" t="s">
        <v>1215</v>
      </c>
      <c r="H36" s="144"/>
      <c r="I36" s="37" t="s">
        <v>3</v>
      </c>
      <c r="J36" s="16"/>
      <c r="K36" s="16" t="s">
        <v>335</v>
      </c>
      <c r="L36" s="37" t="s">
        <v>3</v>
      </c>
      <c r="M36" s="487" t="s">
        <v>840</v>
      </c>
      <c r="N36" s="37" t="s">
        <v>3</v>
      </c>
      <c r="O36" s="36"/>
      <c r="P36" s="830" t="s">
        <v>1214</v>
      </c>
      <c r="Q36" s="36">
        <v>42</v>
      </c>
      <c r="R36" s="141"/>
      <c r="S36" s="155">
        <v>21</v>
      </c>
      <c r="T36" s="162">
        <v>122</v>
      </c>
      <c r="U36" s="144">
        <v>12.5</v>
      </c>
      <c r="V36" s="137" t="s">
        <v>1213</v>
      </c>
      <c r="W36" s="153"/>
      <c r="X36" s="137" t="s">
        <v>179</v>
      </c>
      <c r="Y36" s="144"/>
      <c r="Z36" s="37" t="s">
        <v>3</v>
      </c>
      <c r="AA36" s="37" t="s">
        <v>297</v>
      </c>
      <c r="AB36" s="37" t="s">
        <v>3</v>
      </c>
      <c r="AC36" s="144"/>
      <c r="AD36" s="563" t="s">
        <v>185</v>
      </c>
      <c r="AE36" s="37" t="s">
        <v>7</v>
      </c>
      <c r="AF36" s="36"/>
      <c r="AG36" s="822" t="s">
        <v>1212</v>
      </c>
      <c r="AH36" s="36">
        <v>7</v>
      </c>
    </row>
    <row r="37" spans="2:34" s="165" customFormat="1" ht="9.75" customHeight="1">
      <c r="B37" s="545">
        <v>70</v>
      </c>
      <c r="C37" s="178">
        <v>200</v>
      </c>
      <c r="D37" s="168">
        <v>10</v>
      </c>
      <c r="E37" s="170" t="s">
        <v>251</v>
      </c>
      <c r="F37" s="177"/>
      <c r="G37" s="170" t="s">
        <v>154</v>
      </c>
      <c r="H37" s="168"/>
      <c r="I37" s="33" t="s">
        <v>334</v>
      </c>
      <c r="J37" s="17"/>
      <c r="K37" s="568" t="s">
        <v>333</v>
      </c>
      <c r="L37" s="33" t="s">
        <v>10</v>
      </c>
      <c r="M37" s="497" t="s">
        <v>566</v>
      </c>
      <c r="N37" s="33" t="s">
        <v>361</v>
      </c>
      <c r="O37" s="35"/>
      <c r="P37" s="841" t="s">
        <v>1211</v>
      </c>
      <c r="Q37" s="35">
        <v>40</v>
      </c>
      <c r="R37" s="174"/>
      <c r="S37" s="173">
        <v>20</v>
      </c>
      <c r="T37" s="178">
        <v>120</v>
      </c>
      <c r="U37" s="168">
        <v>12.6</v>
      </c>
      <c r="V37" s="170" t="s">
        <v>270</v>
      </c>
      <c r="W37" s="171"/>
      <c r="X37" s="137" t="s">
        <v>778</v>
      </c>
      <c r="Y37" s="168"/>
      <c r="Z37" s="33" t="s">
        <v>18</v>
      </c>
      <c r="AA37" s="33" t="s">
        <v>42</v>
      </c>
      <c r="AB37" s="37" t="s">
        <v>3</v>
      </c>
      <c r="AC37" s="168"/>
      <c r="AD37" s="566" t="s">
        <v>47</v>
      </c>
      <c r="AE37" s="33" t="s">
        <v>8</v>
      </c>
      <c r="AF37" s="35"/>
      <c r="AG37" s="841" t="s">
        <v>1047</v>
      </c>
      <c r="AH37" s="37" t="s">
        <v>3</v>
      </c>
    </row>
    <row r="38" spans="2:34" ht="9" customHeight="1">
      <c r="B38" s="541">
        <v>69</v>
      </c>
      <c r="C38" s="162">
        <v>199</v>
      </c>
      <c r="D38" s="144" t="s">
        <v>2</v>
      </c>
      <c r="E38" s="137" t="s">
        <v>251</v>
      </c>
      <c r="F38" s="152"/>
      <c r="G38" s="170" t="s">
        <v>1210</v>
      </c>
      <c r="H38" s="144"/>
      <c r="I38" s="37" t="s">
        <v>3</v>
      </c>
      <c r="J38" s="16"/>
      <c r="K38" s="16" t="s">
        <v>331</v>
      </c>
      <c r="L38" s="37" t="s">
        <v>3</v>
      </c>
      <c r="M38" s="487" t="s">
        <v>831</v>
      </c>
      <c r="N38" s="37" t="s">
        <v>3</v>
      </c>
      <c r="O38" s="36"/>
      <c r="P38" s="822" t="s">
        <v>1209</v>
      </c>
      <c r="Q38" s="36">
        <v>39</v>
      </c>
      <c r="R38" s="141"/>
      <c r="S38" s="155">
        <v>19</v>
      </c>
      <c r="T38" s="162">
        <v>117</v>
      </c>
      <c r="U38" s="144">
        <v>12.7</v>
      </c>
      <c r="V38" s="137" t="s">
        <v>1208</v>
      </c>
      <c r="W38" s="153"/>
      <c r="X38" s="137" t="s">
        <v>180</v>
      </c>
      <c r="Y38" s="144"/>
      <c r="Z38" s="37" t="s">
        <v>3</v>
      </c>
      <c r="AA38" s="37" t="s">
        <v>52</v>
      </c>
      <c r="AB38" s="37" t="s">
        <v>50</v>
      </c>
      <c r="AC38" s="144"/>
      <c r="AD38" s="563" t="s">
        <v>827</v>
      </c>
      <c r="AE38" s="37" t="s">
        <v>9</v>
      </c>
      <c r="AF38" s="36"/>
      <c r="AG38" s="822" t="s">
        <v>1207</v>
      </c>
      <c r="AH38" s="37" t="s">
        <v>3</v>
      </c>
    </row>
    <row r="39" spans="2:34" ht="11.25" customHeight="1">
      <c r="B39" s="541">
        <v>68</v>
      </c>
      <c r="C39" s="162">
        <v>198</v>
      </c>
      <c r="D39" s="144" t="s">
        <v>2</v>
      </c>
      <c r="E39" s="137" t="s">
        <v>253</v>
      </c>
      <c r="F39" s="152"/>
      <c r="G39" s="170" t="s">
        <v>1007</v>
      </c>
      <c r="H39" s="144"/>
      <c r="I39" s="37" t="s">
        <v>328</v>
      </c>
      <c r="J39" s="16"/>
      <c r="K39" s="565" t="s">
        <v>327</v>
      </c>
      <c r="L39" s="37" t="s">
        <v>3</v>
      </c>
      <c r="M39" s="487" t="s">
        <v>825</v>
      </c>
      <c r="N39" s="37" t="s">
        <v>360</v>
      </c>
      <c r="O39" s="36"/>
      <c r="P39" s="822" t="s">
        <v>1206</v>
      </c>
      <c r="Q39" s="36">
        <v>38</v>
      </c>
      <c r="R39" s="141"/>
      <c r="S39" s="155">
        <v>18</v>
      </c>
      <c r="T39" s="162">
        <v>114</v>
      </c>
      <c r="U39" s="144">
        <v>12.8</v>
      </c>
      <c r="V39" s="137" t="s">
        <v>796</v>
      </c>
      <c r="W39" s="153"/>
      <c r="X39" s="137" t="s">
        <v>765</v>
      </c>
      <c r="Y39" s="144"/>
      <c r="Z39" s="37" t="s">
        <v>21</v>
      </c>
      <c r="AA39" s="37" t="s">
        <v>53</v>
      </c>
      <c r="AB39" s="37" t="s">
        <v>3</v>
      </c>
      <c r="AC39" s="144"/>
      <c r="AD39" s="563" t="s">
        <v>823</v>
      </c>
      <c r="AE39" s="37" t="s">
        <v>10</v>
      </c>
      <c r="AF39" s="36"/>
      <c r="AG39" s="822" t="s">
        <v>1205</v>
      </c>
      <c r="AH39" s="36">
        <v>6</v>
      </c>
    </row>
    <row r="40" spans="2:34" ht="9.75" customHeight="1">
      <c r="B40" s="541">
        <v>67</v>
      </c>
      <c r="C40" s="162">
        <v>197</v>
      </c>
      <c r="D40" s="144">
        <v>10.1</v>
      </c>
      <c r="E40" s="137" t="s">
        <v>254</v>
      </c>
      <c r="F40" s="152"/>
      <c r="G40" s="170" t="s">
        <v>1204</v>
      </c>
      <c r="H40" s="144"/>
      <c r="I40" s="37" t="s">
        <v>3</v>
      </c>
      <c r="J40" s="16"/>
      <c r="K40" s="16" t="s">
        <v>325</v>
      </c>
      <c r="L40" s="37" t="s">
        <v>12</v>
      </c>
      <c r="M40" s="487" t="s">
        <v>821</v>
      </c>
      <c r="N40" s="37" t="s">
        <v>3</v>
      </c>
      <c r="O40" s="36"/>
      <c r="P40" s="822" t="s">
        <v>1203</v>
      </c>
      <c r="Q40" s="36">
        <v>37</v>
      </c>
      <c r="R40" s="141"/>
      <c r="S40" s="155">
        <v>17</v>
      </c>
      <c r="T40" s="162">
        <v>111</v>
      </c>
      <c r="U40" s="144">
        <v>12.9</v>
      </c>
      <c r="V40" s="137" t="s">
        <v>1202</v>
      </c>
      <c r="W40" s="153"/>
      <c r="X40" s="137" t="s">
        <v>181</v>
      </c>
      <c r="Y40" s="144"/>
      <c r="Z40" s="37" t="s">
        <v>3</v>
      </c>
      <c r="AA40" s="37" t="s">
        <v>54</v>
      </c>
      <c r="AB40" s="37" t="s">
        <v>3</v>
      </c>
      <c r="AC40" s="144"/>
      <c r="AD40" s="563" t="s">
        <v>818</v>
      </c>
      <c r="AE40" s="37" t="s">
        <v>12</v>
      </c>
      <c r="AF40" s="36"/>
      <c r="AG40" s="822" t="s">
        <v>1138</v>
      </c>
      <c r="AH40" s="37" t="s">
        <v>3</v>
      </c>
    </row>
    <row r="41" spans="2:34" ht="9.75" customHeight="1">
      <c r="B41" s="541">
        <v>66</v>
      </c>
      <c r="C41" s="162">
        <v>196</v>
      </c>
      <c r="D41" s="144" t="s">
        <v>2</v>
      </c>
      <c r="E41" s="137" t="s">
        <v>255</v>
      </c>
      <c r="F41" s="152"/>
      <c r="G41" s="170" t="s">
        <v>1006</v>
      </c>
      <c r="H41" s="144"/>
      <c r="I41" s="37" t="s">
        <v>322</v>
      </c>
      <c r="J41" s="16"/>
      <c r="K41" s="565" t="s">
        <v>321</v>
      </c>
      <c r="L41" s="37" t="s">
        <v>3</v>
      </c>
      <c r="M41" s="487" t="s">
        <v>816</v>
      </c>
      <c r="N41" s="37" t="s">
        <v>357</v>
      </c>
      <c r="O41" s="36"/>
      <c r="P41" s="822" t="s">
        <v>1201</v>
      </c>
      <c r="Q41" s="36">
        <v>36</v>
      </c>
      <c r="R41" s="141"/>
      <c r="S41" s="155">
        <v>16</v>
      </c>
      <c r="T41" s="162">
        <v>108</v>
      </c>
      <c r="U41" s="144">
        <v>13</v>
      </c>
      <c r="V41" s="137" t="s">
        <v>994</v>
      </c>
      <c r="W41" s="153"/>
      <c r="X41" s="137" t="s">
        <v>1200</v>
      </c>
      <c r="Y41" s="144"/>
      <c r="Z41" s="37" t="s">
        <v>24</v>
      </c>
      <c r="AA41" s="37" t="s">
        <v>55</v>
      </c>
      <c r="AB41" s="37" t="s">
        <v>62</v>
      </c>
      <c r="AC41" s="144"/>
      <c r="AD41" s="563" t="s">
        <v>187</v>
      </c>
      <c r="AE41" s="37" t="s">
        <v>15</v>
      </c>
      <c r="AF41" s="36"/>
      <c r="AG41" s="822" t="s">
        <v>1199</v>
      </c>
      <c r="AH41" s="37" t="s">
        <v>3</v>
      </c>
    </row>
    <row r="42" spans="2:34" ht="9.75" customHeight="1">
      <c r="B42" s="541">
        <v>65</v>
      </c>
      <c r="C42" s="162">
        <v>195</v>
      </c>
      <c r="D42" s="144" t="s">
        <v>2</v>
      </c>
      <c r="E42" s="137" t="s">
        <v>256</v>
      </c>
      <c r="F42" s="152"/>
      <c r="G42" s="170" t="s">
        <v>156</v>
      </c>
      <c r="H42" s="144"/>
      <c r="I42" s="37" t="s">
        <v>3</v>
      </c>
      <c r="J42" s="16"/>
      <c r="K42" s="16" t="s">
        <v>320</v>
      </c>
      <c r="L42" s="37" t="s">
        <v>3</v>
      </c>
      <c r="M42" s="487" t="s">
        <v>812</v>
      </c>
      <c r="N42" s="37" t="s">
        <v>3</v>
      </c>
      <c r="O42" s="36"/>
      <c r="P42" s="822" t="s">
        <v>1198</v>
      </c>
      <c r="Q42" s="36">
        <v>35</v>
      </c>
      <c r="R42" s="141"/>
      <c r="S42" s="155">
        <v>15</v>
      </c>
      <c r="T42" s="162">
        <v>105</v>
      </c>
      <c r="U42" s="144">
        <v>13.1</v>
      </c>
      <c r="V42" s="137" t="s">
        <v>272</v>
      </c>
      <c r="W42" s="153"/>
      <c r="X42" s="137" t="s">
        <v>1197</v>
      </c>
      <c r="Y42" s="144"/>
      <c r="Z42" s="37" t="s">
        <v>3</v>
      </c>
      <c r="AA42" s="37" t="s">
        <v>1</v>
      </c>
      <c r="AB42" s="37" t="s">
        <v>3</v>
      </c>
      <c r="AC42" s="144"/>
      <c r="AD42" s="563" t="s">
        <v>808</v>
      </c>
      <c r="AE42" s="37" t="s">
        <v>18</v>
      </c>
      <c r="AF42" s="36"/>
      <c r="AG42" s="830" t="s">
        <v>1196</v>
      </c>
      <c r="AH42" s="36">
        <v>5</v>
      </c>
    </row>
    <row r="43" spans="2:34" ht="10.5" customHeight="1">
      <c r="B43" s="541">
        <v>64</v>
      </c>
      <c r="C43" s="162">
        <v>194</v>
      </c>
      <c r="D43" s="144">
        <v>10.2</v>
      </c>
      <c r="E43" s="137" t="s">
        <v>370</v>
      </c>
      <c r="F43" s="152"/>
      <c r="G43" s="170" t="s">
        <v>1004</v>
      </c>
      <c r="H43" s="144"/>
      <c r="I43" s="37" t="s">
        <v>319</v>
      </c>
      <c r="J43" s="16"/>
      <c r="K43" s="565" t="s">
        <v>318</v>
      </c>
      <c r="L43" s="37" t="s">
        <v>15</v>
      </c>
      <c r="M43" s="487" t="s">
        <v>806</v>
      </c>
      <c r="N43" s="37" t="s">
        <v>356</v>
      </c>
      <c r="O43" s="36"/>
      <c r="P43" s="822" t="s">
        <v>1195</v>
      </c>
      <c r="Q43" s="36">
        <v>34</v>
      </c>
      <c r="R43" s="141"/>
      <c r="S43" s="155">
        <v>14</v>
      </c>
      <c r="T43" s="162">
        <v>102</v>
      </c>
      <c r="U43" s="144">
        <v>13.2</v>
      </c>
      <c r="V43" s="137" t="s">
        <v>989</v>
      </c>
      <c r="W43" s="153"/>
      <c r="X43" s="137" t="s">
        <v>1194</v>
      </c>
      <c r="Y43" s="144"/>
      <c r="Z43" s="37" t="s">
        <v>27</v>
      </c>
      <c r="AA43" s="37" t="s">
        <v>4</v>
      </c>
      <c r="AB43" s="37" t="s">
        <v>3</v>
      </c>
      <c r="AC43" s="144"/>
      <c r="AD43" s="563" t="s">
        <v>803</v>
      </c>
      <c r="AE43" s="37" t="s">
        <v>21</v>
      </c>
      <c r="AF43" s="36"/>
      <c r="AG43" s="822" t="s">
        <v>1193</v>
      </c>
      <c r="AH43" s="37" t="s">
        <v>3</v>
      </c>
    </row>
    <row r="44" spans="2:34" ht="10.5" customHeight="1">
      <c r="B44" s="541">
        <v>63</v>
      </c>
      <c r="C44" s="162">
        <v>193</v>
      </c>
      <c r="D44" s="144" t="s">
        <v>2</v>
      </c>
      <c r="E44" s="137" t="s">
        <v>368</v>
      </c>
      <c r="F44" s="152"/>
      <c r="G44" s="170" t="s">
        <v>1192</v>
      </c>
      <c r="H44" s="144"/>
      <c r="I44" s="37" t="s">
        <v>3</v>
      </c>
      <c r="J44" s="16"/>
      <c r="K44" s="16" t="s">
        <v>317</v>
      </c>
      <c r="L44" s="37" t="s">
        <v>3</v>
      </c>
      <c r="M44" s="487" t="s">
        <v>801</v>
      </c>
      <c r="N44" s="37" t="s">
        <v>3</v>
      </c>
      <c r="O44" s="36"/>
      <c r="P44" s="822" t="s">
        <v>1191</v>
      </c>
      <c r="Q44" s="36">
        <v>33</v>
      </c>
      <c r="R44" s="141"/>
      <c r="S44" s="155">
        <v>13</v>
      </c>
      <c r="T44" s="162">
        <v>99</v>
      </c>
      <c r="U44" s="144">
        <v>13.4</v>
      </c>
      <c r="V44" s="137" t="s">
        <v>1190</v>
      </c>
      <c r="W44" s="153"/>
      <c r="X44" s="137" t="s">
        <v>738</v>
      </c>
      <c r="Y44" s="144"/>
      <c r="Z44" s="37" t="s">
        <v>3</v>
      </c>
      <c r="AA44" s="37" t="s">
        <v>5</v>
      </c>
      <c r="AB44" s="37" t="s">
        <v>63</v>
      </c>
      <c r="AC44" s="144"/>
      <c r="AD44" s="563" t="s">
        <v>797</v>
      </c>
      <c r="AE44" s="37" t="s">
        <v>24</v>
      </c>
      <c r="AF44" s="36"/>
      <c r="AG44" s="830" t="s">
        <v>1189</v>
      </c>
      <c r="AH44" s="37" t="s">
        <v>3</v>
      </c>
    </row>
    <row r="45" spans="2:34" ht="10.5" customHeight="1">
      <c r="B45" s="541">
        <v>62</v>
      </c>
      <c r="C45" s="162">
        <v>192</v>
      </c>
      <c r="D45" s="144" t="s">
        <v>51</v>
      </c>
      <c r="E45" s="137" t="s">
        <v>258</v>
      </c>
      <c r="F45" s="152"/>
      <c r="G45" s="170" t="s">
        <v>1002</v>
      </c>
      <c r="H45" s="144"/>
      <c r="I45" s="37" t="s">
        <v>316</v>
      </c>
      <c r="J45" s="16"/>
      <c r="K45" s="565" t="s">
        <v>315</v>
      </c>
      <c r="L45" s="37" t="s">
        <v>3</v>
      </c>
      <c r="M45" s="487" t="s">
        <v>795</v>
      </c>
      <c r="N45" s="37" t="s">
        <v>354</v>
      </c>
      <c r="O45" s="36"/>
      <c r="P45" s="822" t="s">
        <v>1188</v>
      </c>
      <c r="Q45" s="36">
        <v>32</v>
      </c>
      <c r="R45" s="141"/>
      <c r="S45" s="155">
        <v>12</v>
      </c>
      <c r="T45" s="162">
        <v>96</v>
      </c>
      <c r="U45" s="144">
        <v>13.6</v>
      </c>
      <c r="V45" s="137" t="s">
        <v>985</v>
      </c>
      <c r="W45" s="153"/>
      <c r="X45" s="137" t="s">
        <v>1187</v>
      </c>
      <c r="Y45" s="144"/>
      <c r="Z45" s="37" t="s">
        <v>30</v>
      </c>
      <c r="AA45" s="37" t="s">
        <v>6</v>
      </c>
      <c r="AB45" s="37" t="s">
        <v>3</v>
      </c>
      <c r="AC45" s="144"/>
      <c r="AD45" s="563" t="s">
        <v>190</v>
      </c>
      <c r="AE45" s="37" t="s">
        <v>27</v>
      </c>
      <c r="AF45" s="36"/>
      <c r="AG45" s="822" t="s">
        <v>1186</v>
      </c>
      <c r="AH45" s="36">
        <v>4</v>
      </c>
    </row>
    <row r="46" spans="2:34" ht="10.5" customHeight="1">
      <c r="B46" s="541">
        <v>61</v>
      </c>
      <c r="C46" s="162">
        <v>191</v>
      </c>
      <c r="D46" s="144">
        <v>10.3</v>
      </c>
      <c r="E46" s="137" t="s">
        <v>364</v>
      </c>
      <c r="F46" s="152"/>
      <c r="G46" s="170" t="s">
        <v>1185</v>
      </c>
      <c r="H46" s="144"/>
      <c r="I46" s="37" t="s">
        <v>3</v>
      </c>
      <c r="J46" s="16"/>
      <c r="K46" s="16" t="s">
        <v>314</v>
      </c>
      <c r="L46" s="37" t="s">
        <v>18</v>
      </c>
      <c r="M46" s="487" t="s">
        <v>791</v>
      </c>
      <c r="N46" s="37" t="s">
        <v>3</v>
      </c>
      <c r="O46" s="36"/>
      <c r="P46" s="822" t="s">
        <v>1184</v>
      </c>
      <c r="Q46" s="36">
        <v>31</v>
      </c>
      <c r="R46" s="141"/>
      <c r="S46" s="155">
        <v>11</v>
      </c>
      <c r="T46" s="162">
        <v>93</v>
      </c>
      <c r="U46" s="144">
        <v>13.8</v>
      </c>
      <c r="V46" s="137" t="s">
        <v>1183</v>
      </c>
      <c r="W46" s="153"/>
      <c r="X46" s="137" t="s">
        <v>962</v>
      </c>
      <c r="Y46" s="144"/>
      <c r="Z46" s="37" t="s">
        <v>3</v>
      </c>
      <c r="AA46" s="37" t="s">
        <v>7</v>
      </c>
      <c r="AB46" s="37" t="s">
        <v>3</v>
      </c>
      <c r="AC46" s="144"/>
      <c r="AD46" s="563" t="s">
        <v>786</v>
      </c>
      <c r="AE46" s="37" t="s">
        <v>30</v>
      </c>
      <c r="AF46" s="36"/>
      <c r="AG46" s="822" t="s">
        <v>1182</v>
      </c>
      <c r="AH46" s="37" t="s">
        <v>3</v>
      </c>
    </row>
    <row r="47" spans="2:34" s="165" customFormat="1" ht="9.75" customHeight="1">
      <c r="B47" s="544">
        <v>60</v>
      </c>
      <c r="C47" s="178">
        <v>190</v>
      </c>
      <c r="D47" s="168" t="s">
        <v>51</v>
      </c>
      <c r="E47" s="170" t="s">
        <v>931</v>
      </c>
      <c r="F47" s="177"/>
      <c r="G47" s="170" t="s">
        <v>158</v>
      </c>
      <c r="H47" s="168"/>
      <c r="I47" s="33" t="s">
        <v>312</v>
      </c>
      <c r="J47" s="17"/>
      <c r="K47" s="568" t="s">
        <v>311</v>
      </c>
      <c r="L47" s="37" t="s">
        <v>3</v>
      </c>
      <c r="M47" s="497" t="s">
        <v>785</v>
      </c>
      <c r="N47" s="33" t="s">
        <v>353</v>
      </c>
      <c r="O47" s="35"/>
      <c r="P47" s="841" t="s">
        <v>1181</v>
      </c>
      <c r="Q47" s="35">
        <v>30</v>
      </c>
      <c r="R47" s="174"/>
      <c r="S47" s="173">
        <v>10</v>
      </c>
      <c r="T47" s="178">
        <v>90</v>
      </c>
      <c r="U47" s="144">
        <v>14</v>
      </c>
      <c r="V47" s="170" t="s">
        <v>273</v>
      </c>
      <c r="W47" s="171"/>
      <c r="X47" s="170" t="s">
        <v>960</v>
      </c>
      <c r="Y47" s="168"/>
      <c r="Z47" s="33" t="s">
        <v>33</v>
      </c>
      <c r="AA47" s="33" t="s">
        <v>8</v>
      </c>
      <c r="AB47" s="33" t="s">
        <v>64</v>
      </c>
      <c r="AC47" s="168"/>
      <c r="AD47" s="566" t="s">
        <v>781</v>
      </c>
      <c r="AE47" s="33" t="s">
        <v>33</v>
      </c>
      <c r="AF47" s="35"/>
      <c r="AG47" s="841" t="s">
        <v>1111</v>
      </c>
      <c r="AH47" s="37" t="s">
        <v>3</v>
      </c>
    </row>
    <row r="48" spans="2:34" ht="9.75" customHeight="1">
      <c r="B48" s="541">
        <v>59</v>
      </c>
      <c r="C48" s="162">
        <v>189</v>
      </c>
      <c r="D48" s="144" t="s">
        <v>2</v>
      </c>
      <c r="E48" s="137" t="s">
        <v>260</v>
      </c>
      <c r="F48" s="152"/>
      <c r="G48" s="170" t="s">
        <v>1180</v>
      </c>
      <c r="H48" s="144"/>
      <c r="I48" s="37" t="s">
        <v>3</v>
      </c>
      <c r="J48" s="16"/>
      <c r="K48" s="16" t="s">
        <v>310</v>
      </c>
      <c r="L48" s="37" t="s">
        <v>3</v>
      </c>
      <c r="M48" s="487" t="s">
        <v>545</v>
      </c>
      <c r="N48" s="37" t="s">
        <v>3</v>
      </c>
      <c r="O48" s="36"/>
      <c r="P48" s="822" t="s">
        <v>1179</v>
      </c>
      <c r="Q48" s="36">
        <v>29</v>
      </c>
      <c r="R48" s="141"/>
      <c r="S48" s="155">
        <v>9</v>
      </c>
      <c r="T48" s="162">
        <v>86</v>
      </c>
      <c r="U48" s="144">
        <v>14.2</v>
      </c>
      <c r="V48" s="137" t="s">
        <v>274</v>
      </c>
      <c r="W48" s="153"/>
      <c r="X48" s="137" t="s">
        <v>1178</v>
      </c>
      <c r="Y48" s="144"/>
      <c r="Z48" s="37" t="s">
        <v>35</v>
      </c>
      <c r="AA48" s="37" t="s">
        <v>10</v>
      </c>
      <c r="AB48" s="37" t="s">
        <v>3</v>
      </c>
      <c r="AC48" s="144"/>
      <c r="AD48" s="563" t="s">
        <v>192</v>
      </c>
      <c r="AE48" s="37" t="s">
        <v>35</v>
      </c>
      <c r="AF48" s="36"/>
      <c r="AG48" s="822" t="s">
        <v>1107</v>
      </c>
      <c r="AH48" s="36">
        <v>3</v>
      </c>
    </row>
    <row r="49" spans="2:34" ht="10.5" customHeight="1">
      <c r="B49" s="541">
        <v>58</v>
      </c>
      <c r="C49" s="162">
        <v>188</v>
      </c>
      <c r="D49" s="144">
        <v>10.4</v>
      </c>
      <c r="E49" s="137" t="s">
        <v>925</v>
      </c>
      <c r="F49" s="152"/>
      <c r="G49" s="170" t="s">
        <v>1000</v>
      </c>
      <c r="H49" s="144"/>
      <c r="I49" s="37" t="s">
        <v>308</v>
      </c>
      <c r="J49" s="16"/>
      <c r="K49" s="565" t="s">
        <v>307</v>
      </c>
      <c r="L49" s="37" t="s">
        <v>21</v>
      </c>
      <c r="M49" s="487" t="s">
        <v>774</v>
      </c>
      <c r="N49" s="37" t="s">
        <v>351</v>
      </c>
      <c r="O49" s="36"/>
      <c r="P49" s="822" t="s">
        <v>1177</v>
      </c>
      <c r="Q49" s="36">
        <v>28</v>
      </c>
      <c r="R49" s="141"/>
      <c r="S49" s="155">
        <v>8</v>
      </c>
      <c r="T49" s="162">
        <v>82</v>
      </c>
      <c r="U49" s="144">
        <v>14.4</v>
      </c>
      <c r="V49" s="137" t="s">
        <v>275</v>
      </c>
      <c r="W49" s="153"/>
      <c r="X49" s="137" t="s">
        <v>955</v>
      </c>
      <c r="Y49" s="144"/>
      <c r="Z49" s="37" t="s">
        <v>37</v>
      </c>
      <c r="AA49" s="37" t="s">
        <v>15</v>
      </c>
      <c r="AB49" s="37" t="s">
        <v>3</v>
      </c>
      <c r="AC49" s="144"/>
      <c r="AD49" s="563" t="s">
        <v>770</v>
      </c>
      <c r="AE49" s="37" t="s">
        <v>37</v>
      </c>
      <c r="AF49" s="36"/>
      <c r="AG49" s="822" t="s">
        <v>1176</v>
      </c>
      <c r="AH49" s="37" t="s">
        <v>3</v>
      </c>
    </row>
    <row r="50" spans="2:34" ht="9.75" customHeight="1">
      <c r="B50" s="541">
        <v>57</v>
      </c>
      <c r="C50" s="162">
        <v>187</v>
      </c>
      <c r="D50" s="144" t="s">
        <v>2</v>
      </c>
      <c r="E50" s="137" t="s">
        <v>922</v>
      </c>
      <c r="F50" s="152"/>
      <c r="G50" s="170" t="s">
        <v>860</v>
      </c>
      <c r="H50" s="144"/>
      <c r="I50" s="37" t="s">
        <v>3</v>
      </c>
      <c r="J50" s="16"/>
      <c r="K50" s="16" t="s">
        <v>306</v>
      </c>
      <c r="L50" s="37" t="s">
        <v>3</v>
      </c>
      <c r="M50" s="487" t="s">
        <v>768</v>
      </c>
      <c r="N50" s="37" t="s">
        <v>3</v>
      </c>
      <c r="O50" s="36"/>
      <c r="P50" s="822" t="s">
        <v>1175</v>
      </c>
      <c r="Q50" s="36">
        <v>27</v>
      </c>
      <c r="R50" s="141"/>
      <c r="S50" s="155">
        <v>7</v>
      </c>
      <c r="T50" s="162">
        <v>78</v>
      </c>
      <c r="U50" s="144">
        <v>14.6</v>
      </c>
      <c r="V50" s="137" t="s">
        <v>305</v>
      </c>
      <c r="W50" s="153"/>
      <c r="X50" s="137" t="s">
        <v>1174</v>
      </c>
      <c r="Y50" s="144"/>
      <c r="Z50" s="37" t="s">
        <v>38</v>
      </c>
      <c r="AA50" s="37" t="s">
        <v>21</v>
      </c>
      <c r="AB50" s="37" t="s">
        <v>65</v>
      </c>
      <c r="AC50" s="133"/>
      <c r="AD50" s="563" t="s">
        <v>763</v>
      </c>
      <c r="AE50" s="37" t="s">
        <v>38</v>
      </c>
      <c r="AF50" s="36"/>
      <c r="AG50" s="830" t="s">
        <v>1173</v>
      </c>
      <c r="AH50" s="37" t="s">
        <v>3</v>
      </c>
    </row>
    <row r="51" spans="2:34" ht="9.75" customHeight="1">
      <c r="B51" s="541">
        <v>56</v>
      </c>
      <c r="C51" s="162">
        <v>186</v>
      </c>
      <c r="D51" s="144" t="s">
        <v>51</v>
      </c>
      <c r="E51" s="137" t="s">
        <v>262</v>
      </c>
      <c r="F51" s="152"/>
      <c r="G51" s="170" t="s">
        <v>998</v>
      </c>
      <c r="H51" s="144"/>
      <c r="I51" s="37" t="s">
        <v>304</v>
      </c>
      <c r="J51" s="16"/>
      <c r="K51" s="565" t="s">
        <v>303</v>
      </c>
      <c r="L51" s="37" t="s">
        <v>3</v>
      </c>
      <c r="M51" s="487" t="s">
        <v>762</v>
      </c>
      <c r="N51" s="37" t="s">
        <v>348</v>
      </c>
      <c r="O51" s="36"/>
      <c r="P51" s="822" t="s">
        <v>1172</v>
      </c>
      <c r="Q51" s="36">
        <v>26</v>
      </c>
      <c r="R51" s="141"/>
      <c r="S51" s="155">
        <v>6</v>
      </c>
      <c r="T51" s="162">
        <v>74</v>
      </c>
      <c r="U51" s="144">
        <v>14.8</v>
      </c>
      <c r="V51" s="137" t="s">
        <v>147</v>
      </c>
      <c r="W51" s="153"/>
      <c r="X51" s="137" t="s">
        <v>1171</v>
      </c>
      <c r="Y51" s="144"/>
      <c r="Z51" s="37" t="s">
        <v>40</v>
      </c>
      <c r="AA51" s="37" t="s">
        <v>27</v>
      </c>
      <c r="AB51" s="37" t="s">
        <v>3</v>
      </c>
      <c r="AC51" s="133"/>
      <c r="AD51" s="563" t="s">
        <v>758</v>
      </c>
      <c r="AE51" s="37" t="s">
        <v>40</v>
      </c>
      <c r="AF51" s="36"/>
      <c r="AG51" s="822" t="s">
        <v>1170</v>
      </c>
      <c r="AH51" s="36">
        <v>2</v>
      </c>
    </row>
    <row r="52" spans="2:34" ht="10.5" customHeight="1">
      <c r="B52" s="541">
        <v>55</v>
      </c>
      <c r="C52" s="162">
        <v>185</v>
      </c>
      <c r="D52" s="144">
        <v>10.5</v>
      </c>
      <c r="E52" s="137" t="s">
        <v>913</v>
      </c>
      <c r="F52" s="152"/>
      <c r="G52" s="170" t="s">
        <v>160</v>
      </c>
      <c r="H52" s="144"/>
      <c r="I52" s="37" t="s">
        <v>3</v>
      </c>
      <c r="J52" s="16"/>
      <c r="K52" s="16" t="s">
        <v>301</v>
      </c>
      <c r="L52" s="37" t="s">
        <v>24</v>
      </c>
      <c r="M52" s="487" t="s">
        <v>754</v>
      </c>
      <c r="N52" s="37" t="s">
        <v>3</v>
      </c>
      <c r="O52" s="36"/>
      <c r="P52" s="822" t="s">
        <v>1169</v>
      </c>
      <c r="Q52" s="36">
        <v>25</v>
      </c>
      <c r="R52" s="141"/>
      <c r="S52" s="155">
        <v>5</v>
      </c>
      <c r="T52" s="162">
        <v>70</v>
      </c>
      <c r="U52" s="144">
        <v>15.1</v>
      </c>
      <c r="V52" s="137" t="s">
        <v>150</v>
      </c>
      <c r="W52" s="153"/>
      <c r="X52" s="137" t="s">
        <v>949</v>
      </c>
      <c r="Y52" s="144"/>
      <c r="Z52" s="37" t="s">
        <v>43</v>
      </c>
      <c r="AA52" s="37" t="s">
        <v>33</v>
      </c>
      <c r="AB52" s="37" t="s">
        <v>3</v>
      </c>
      <c r="AC52" s="133"/>
      <c r="AD52" s="563" t="s">
        <v>749</v>
      </c>
      <c r="AE52" s="37" t="s">
        <v>43</v>
      </c>
      <c r="AF52" s="36"/>
      <c r="AG52" s="822" t="s">
        <v>1093</v>
      </c>
      <c r="AH52" s="37" t="s">
        <v>3</v>
      </c>
    </row>
    <row r="53" spans="2:34" ht="9.75" customHeight="1">
      <c r="B53" s="541">
        <v>54</v>
      </c>
      <c r="C53" s="162">
        <v>184</v>
      </c>
      <c r="D53" s="144" t="s">
        <v>51</v>
      </c>
      <c r="E53" s="137" t="s">
        <v>1168</v>
      </c>
      <c r="F53" s="152"/>
      <c r="G53" s="170" t="s">
        <v>857</v>
      </c>
      <c r="H53" s="144"/>
      <c r="I53" s="37" t="s">
        <v>300</v>
      </c>
      <c r="J53" s="16"/>
      <c r="K53" s="565" t="s">
        <v>299</v>
      </c>
      <c r="L53" s="37" t="s">
        <v>3</v>
      </c>
      <c r="M53" s="487" t="s">
        <v>436</v>
      </c>
      <c r="N53" s="37" t="s">
        <v>346</v>
      </c>
      <c r="O53" s="36"/>
      <c r="P53" s="822" t="s">
        <v>1167</v>
      </c>
      <c r="Q53" s="36">
        <v>24</v>
      </c>
      <c r="R53" s="141" t="s">
        <v>68</v>
      </c>
      <c r="S53" s="155">
        <v>4</v>
      </c>
      <c r="T53" s="162">
        <v>66</v>
      </c>
      <c r="U53" s="144">
        <v>15.4</v>
      </c>
      <c r="V53" s="137" t="s">
        <v>154</v>
      </c>
      <c r="W53" s="153"/>
      <c r="X53" s="137" t="s">
        <v>945</v>
      </c>
      <c r="Y53" s="144"/>
      <c r="Z53" s="37" t="s">
        <v>44</v>
      </c>
      <c r="AA53" s="37" t="s">
        <v>37</v>
      </c>
      <c r="AB53" s="160" t="s">
        <v>66</v>
      </c>
      <c r="AC53" s="133"/>
      <c r="AD53" s="563" t="s">
        <v>743</v>
      </c>
      <c r="AE53" s="37" t="s">
        <v>44</v>
      </c>
      <c r="AF53" s="36"/>
      <c r="AG53" s="822" t="s">
        <v>1166</v>
      </c>
      <c r="AH53" s="37" t="s">
        <v>3</v>
      </c>
    </row>
    <row r="54" spans="2:34" ht="9.75" customHeight="1">
      <c r="B54" s="541">
        <v>53</v>
      </c>
      <c r="C54" s="162">
        <v>183</v>
      </c>
      <c r="D54" s="144" t="s">
        <v>2</v>
      </c>
      <c r="E54" s="137" t="s">
        <v>264</v>
      </c>
      <c r="F54" s="152"/>
      <c r="G54" s="170" t="s">
        <v>1165</v>
      </c>
      <c r="H54" s="144"/>
      <c r="I54" s="37" t="s">
        <v>3</v>
      </c>
      <c r="J54" s="16"/>
      <c r="K54" s="16" t="s">
        <v>298</v>
      </c>
      <c r="L54" s="37" t="s">
        <v>3</v>
      </c>
      <c r="M54" s="487" t="s">
        <v>433</v>
      </c>
      <c r="N54" s="37" t="s">
        <v>3</v>
      </c>
      <c r="O54" s="36"/>
      <c r="P54" s="822" t="s">
        <v>1164</v>
      </c>
      <c r="Q54" s="36">
        <v>23</v>
      </c>
      <c r="R54" s="141"/>
      <c r="S54" s="155">
        <v>3</v>
      </c>
      <c r="T54" s="162">
        <v>61</v>
      </c>
      <c r="U54" s="144">
        <v>16</v>
      </c>
      <c r="V54" s="137" t="s">
        <v>158</v>
      </c>
      <c r="W54" s="153"/>
      <c r="X54" s="137" t="s">
        <v>1110</v>
      </c>
      <c r="Y54" s="144"/>
      <c r="Z54" s="37" t="s">
        <v>46</v>
      </c>
      <c r="AA54" s="537" t="s">
        <v>40</v>
      </c>
      <c r="AB54" s="37" t="s">
        <v>3</v>
      </c>
      <c r="AC54" s="885"/>
      <c r="AD54" s="563" t="s">
        <v>736</v>
      </c>
      <c r="AE54" s="37" t="s">
        <v>46</v>
      </c>
      <c r="AF54" s="36"/>
      <c r="AG54" s="822" t="s">
        <v>1163</v>
      </c>
      <c r="AH54" s="36">
        <v>1</v>
      </c>
    </row>
    <row r="55" spans="2:34" ht="9.75" customHeight="1" thickBot="1">
      <c r="B55" s="541">
        <v>52</v>
      </c>
      <c r="C55" s="162">
        <v>182</v>
      </c>
      <c r="D55" s="144">
        <v>10.6</v>
      </c>
      <c r="E55" s="137" t="s">
        <v>904</v>
      </c>
      <c r="F55" s="152"/>
      <c r="G55" s="170" t="s">
        <v>996</v>
      </c>
      <c r="H55" s="144"/>
      <c r="I55" s="160" t="s">
        <v>297</v>
      </c>
      <c r="J55" s="101"/>
      <c r="K55" s="565" t="s">
        <v>296</v>
      </c>
      <c r="L55" s="37" t="s">
        <v>27</v>
      </c>
      <c r="M55" s="487" t="s">
        <v>430</v>
      </c>
      <c r="N55" s="37" t="s">
        <v>340</v>
      </c>
      <c r="O55" s="36"/>
      <c r="P55" s="822" t="s">
        <v>1162</v>
      </c>
      <c r="Q55" s="36">
        <v>22</v>
      </c>
      <c r="R55" s="141"/>
      <c r="S55" s="155">
        <v>2</v>
      </c>
      <c r="T55" s="154">
        <v>56</v>
      </c>
      <c r="U55" s="144">
        <v>16.5</v>
      </c>
      <c r="V55" s="137" t="s">
        <v>162</v>
      </c>
      <c r="W55" s="153"/>
      <c r="X55" s="137" t="s">
        <v>1161</v>
      </c>
      <c r="Y55" s="144"/>
      <c r="Z55" s="37" t="s">
        <v>48</v>
      </c>
      <c r="AA55" s="537" t="s">
        <v>44</v>
      </c>
      <c r="AB55" s="37" t="s">
        <v>3</v>
      </c>
      <c r="AC55" s="885"/>
      <c r="AD55" s="563" t="s">
        <v>730</v>
      </c>
      <c r="AE55" s="37" t="s">
        <v>48</v>
      </c>
      <c r="AF55" s="36"/>
      <c r="AG55" s="822" t="s">
        <v>1160</v>
      </c>
      <c r="AH55" s="37" t="s">
        <v>3</v>
      </c>
    </row>
    <row r="56" spans="2:34" ht="9.75" customHeight="1" thickBot="1">
      <c r="B56" s="538">
        <v>51</v>
      </c>
      <c r="C56" s="162">
        <v>181</v>
      </c>
      <c r="D56" s="135" t="s">
        <v>2</v>
      </c>
      <c r="E56" s="137" t="s">
        <v>1159</v>
      </c>
      <c r="F56" s="145"/>
      <c r="G56" s="170" t="s">
        <v>855</v>
      </c>
      <c r="H56" s="135"/>
      <c r="I56" s="39" t="s">
        <v>3</v>
      </c>
      <c r="J56" s="77"/>
      <c r="K56" s="16" t="s">
        <v>295</v>
      </c>
      <c r="L56" s="39" t="s">
        <v>3</v>
      </c>
      <c r="M56" s="561" t="s">
        <v>427</v>
      </c>
      <c r="N56" s="37" t="s">
        <v>3</v>
      </c>
      <c r="O56" s="36"/>
      <c r="P56" s="822" t="s">
        <v>1158</v>
      </c>
      <c r="Q56" s="36">
        <v>21</v>
      </c>
      <c r="R56" s="141"/>
      <c r="S56" s="140">
        <v>1</v>
      </c>
      <c r="T56" s="139">
        <v>50</v>
      </c>
      <c r="U56" s="135" t="s">
        <v>661</v>
      </c>
      <c r="V56" s="146" t="s">
        <v>988</v>
      </c>
      <c r="W56" s="138"/>
      <c r="X56" s="146" t="s">
        <v>1096</v>
      </c>
      <c r="Y56" s="135"/>
      <c r="Z56" s="39" t="s">
        <v>50</v>
      </c>
      <c r="AA56" s="884" t="s">
        <v>48</v>
      </c>
      <c r="AB56" s="16" t="s">
        <v>67</v>
      </c>
      <c r="AC56" s="883"/>
      <c r="AD56" s="559" t="s">
        <v>725</v>
      </c>
      <c r="AE56" s="37" t="s">
        <v>50</v>
      </c>
      <c r="AF56" s="36"/>
      <c r="AG56" s="822" t="s">
        <v>1078</v>
      </c>
      <c r="AH56" s="37" t="s">
        <v>3</v>
      </c>
    </row>
    <row r="57" spans="2:35" ht="23.25" customHeight="1">
      <c r="B57" s="281" t="s">
        <v>1022</v>
      </c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1"/>
      <c r="AF57" s="281"/>
      <c r="AG57" s="281"/>
      <c r="AH57" s="281"/>
      <c r="AI57" s="115"/>
    </row>
    <row r="58" spans="5:35" ht="6" customHeight="1" hidden="1">
      <c r="E58" s="129"/>
      <c r="J58" s="130"/>
      <c r="K58" s="130"/>
      <c r="O58" s="129"/>
      <c r="P58" s="129"/>
      <c r="R58" s="119"/>
      <c r="AI58" s="115"/>
    </row>
    <row r="59" spans="2:35" ht="24.75" customHeight="1" hidden="1">
      <c r="B59" s="119"/>
      <c r="C59" s="119"/>
      <c r="D59" s="119"/>
      <c r="E59" s="277" t="s">
        <v>723</v>
      </c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  <c r="AE59" s="277"/>
      <c r="AF59" s="277"/>
      <c r="AG59" s="882"/>
      <c r="AH59" s="125"/>
      <c r="AI59" s="126"/>
    </row>
    <row r="60" spans="2:35" ht="24.75" customHeight="1">
      <c r="B60" s="119"/>
      <c r="C60" s="119"/>
      <c r="D60" s="119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882"/>
      <c r="AH60" s="125"/>
      <c r="AI60" s="126"/>
    </row>
    <row r="61" spans="2:34" ht="12.75">
      <c r="B61" s="119"/>
      <c r="C61" s="47"/>
      <c r="D61" s="47"/>
      <c r="E61" s="47"/>
      <c r="F61" s="47"/>
      <c r="G61" s="20"/>
      <c r="H61" s="20"/>
      <c r="I61" s="20"/>
      <c r="J61" s="127"/>
      <c r="K61" s="127"/>
      <c r="L61" s="881"/>
      <c r="M61" s="881"/>
      <c r="N61" s="881"/>
      <c r="O61" s="881"/>
      <c r="P61" s="881"/>
      <c r="Q61" s="881"/>
      <c r="R61" s="881"/>
      <c r="AH61" s="125"/>
    </row>
    <row r="62" spans="2:29" ht="39" customHeight="1">
      <c r="B62" s="119"/>
      <c r="C62" s="47"/>
      <c r="D62" s="47"/>
      <c r="E62" s="47"/>
      <c r="F62" s="47"/>
      <c r="G62" s="124"/>
      <c r="H62" s="124"/>
      <c r="I62" s="124"/>
      <c r="J62" s="123"/>
      <c r="K62" s="123"/>
      <c r="L62" s="123"/>
      <c r="M62" s="123"/>
      <c r="N62" s="122"/>
      <c r="O62" s="122"/>
      <c r="P62" s="122"/>
      <c r="Q62" s="122"/>
      <c r="R62" s="880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</row>
    <row r="63" spans="2:33" ht="20.25" customHeight="1" hidden="1">
      <c r="B63" s="119"/>
      <c r="C63" s="47"/>
      <c r="D63" s="47"/>
      <c r="E63" s="47"/>
      <c r="F63" s="47"/>
      <c r="G63" s="124"/>
      <c r="H63" s="124"/>
      <c r="I63" s="124"/>
      <c r="J63" s="123"/>
      <c r="K63" s="123"/>
      <c r="L63" s="123"/>
      <c r="M63" s="123"/>
      <c r="N63" s="122"/>
      <c r="O63" s="122"/>
      <c r="P63" s="122"/>
      <c r="Q63" s="122"/>
      <c r="R63" s="122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121"/>
    </row>
    <row r="64" spans="2:34" ht="9" customHeight="1">
      <c r="B64" s="120"/>
      <c r="I64" s="119"/>
      <c r="J64" s="119"/>
      <c r="K64" s="119"/>
      <c r="L64" s="119"/>
      <c r="M64" s="119"/>
      <c r="N64" s="119"/>
      <c r="O64" s="119"/>
      <c r="P64" s="119"/>
      <c r="Q64" s="119"/>
      <c r="R64" s="116"/>
      <c r="S64" s="116"/>
      <c r="T64" s="112"/>
      <c r="U64" s="112"/>
      <c r="AH64" s="118"/>
    </row>
    <row r="65" spans="2:21" ht="12.75">
      <c r="B65" s="117"/>
      <c r="C65" s="117"/>
      <c r="R65" s="116"/>
      <c r="S65" s="116"/>
      <c r="T65" s="112"/>
      <c r="U65" s="112"/>
    </row>
    <row r="66" ht="8.25">
      <c r="AI66" s="115"/>
    </row>
  </sheetData>
  <sheetProtection/>
  <mergeCells count="23">
    <mergeCell ref="E59:AF59"/>
    <mergeCell ref="S5:S6"/>
    <mergeCell ref="AE5:AE6"/>
    <mergeCell ref="AG5:AG6"/>
    <mergeCell ref="I5:K5"/>
    <mergeCell ref="Z5:AA5"/>
    <mergeCell ref="AB5:AB6"/>
    <mergeCell ref="S63:AF63"/>
    <mergeCell ref="B1:D1"/>
    <mergeCell ref="B5:B6"/>
    <mergeCell ref="D3:AB3"/>
    <mergeCell ref="AD3:AE3"/>
    <mergeCell ref="L61:R61"/>
    <mergeCell ref="AC5:AD6"/>
    <mergeCell ref="L5:L6"/>
    <mergeCell ref="M5:M6"/>
    <mergeCell ref="B57:AH57"/>
    <mergeCell ref="AH5:AH6"/>
    <mergeCell ref="D5:H5"/>
    <mergeCell ref="U5:X5"/>
    <mergeCell ref="N5:N6"/>
    <mergeCell ref="Q5:Q6"/>
    <mergeCell ref="P5:P6"/>
  </mergeCells>
  <printOptions/>
  <pageMargins left="0.8267716535433072" right="0.2362204724409449" top="0.5511811023622047" bottom="0.35433070866141736" header="0.31496062992125984" footer="0.31496062992125984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Екатерина Владимировна</dc:creator>
  <cp:keywords/>
  <dc:description/>
  <cp:lastModifiedBy>Alexandra</cp:lastModifiedBy>
  <cp:lastPrinted>2016-02-10T09:43:03Z</cp:lastPrinted>
  <dcterms:created xsi:type="dcterms:W3CDTF">2000-04-18T18:39:38Z</dcterms:created>
  <dcterms:modified xsi:type="dcterms:W3CDTF">2017-06-30T08:19:05Z</dcterms:modified>
  <cp:category/>
  <cp:version/>
  <cp:contentType/>
  <cp:contentStatus/>
</cp:coreProperties>
</file>